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JA\Open Data\Open Data Portal RIJEKA\Podaci\HNK\"/>
    </mc:Choice>
  </mc:AlternateContent>
  <bookViews>
    <workbookView xWindow="0" yWindow="45" windowWidth="19155" windowHeight="11820"/>
  </bookViews>
  <sheets>
    <sheet name="Ukupan prihod" sheetId="1" r:id="rId1"/>
    <sheet name="Zbrirna tablica - Broj programa" sheetId="2" r:id="rId2"/>
    <sheet name="Izvedene predstave..." sheetId="3" r:id="rId3"/>
    <sheet name="Pretplate" sheetId="4" r:id="rId4"/>
    <sheet name="Program za mlade" sheetId="5" r:id="rId5"/>
    <sheet name="Prihodi od pretplata" sheetId="6" r:id="rId6"/>
  </sheets>
  <calcPr calcId="152511"/>
</workbook>
</file>

<file path=xl/calcChain.xml><?xml version="1.0" encoding="utf-8"?>
<calcChain xmlns="http://schemas.openxmlformats.org/spreadsheetml/2006/main">
  <c r="B110" i="6" l="1"/>
  <c r="B106" i="6"/>
  <c r="B104" i="6"/>
  <c r="B93" i="6"/>
  <c r="G59" i="3"/>
  <c r="B69" i="6"/>
  <c r="B58" i="6"/>
  <c r="B70" i="6" s="1"/>
  <c r="B74" i="6" s="1"/>
  <c r="B33" i="6"/>
  <c r="B22" i="6"/>
  <c r="B34" i="6" s="1"/>
  <c r="B38" i="6" s="1"/>
  <c r="I45" i="3" l="1"/>
  <c r="H45" i="3"/>
  <c r="G45" i="3"/>
  <c r="F45" i="3"/>
  <c r="D45" i="3"/>
  <c r="C45" i="3"/>
  <c r="B45" i="3"/>
  <c r="I42" i="3"/>
  <c r="H42" i="3"/>
  <c r="G42" i="3"/>
  <c r="F42" i="3"/>
  <c r="D42" i="3"/>
  <c r="C42" i="3"/>
  <c r="B42" i="3"/>
  <c r="I39" i="3"/>
  <c r="H39" i="3"/>
  <c r="G39" i="3"/>
  <c r="F39" i="3"/>
  <c r="D39" i="3"/>
  <c r="C39" i="3"/>
  <c r="B39" i="3"/>
  <c r="I36" i="3"/>
  <c r="I46" i="3" s="1"/>
  <c r="H36" i="3"/>
  <c r="H46" i="3" s="1"/>
  <c r="G36" i="3"/>
  <c r="G46" i="3" s="1"/>
  <c r="F36" i="3"/>
  <c r="F46" i="3" s="1"/>
  <c r="D36" i="3"/>
  <c r="D46" i="3" s="1"/>
  <c r="C36" i="3"/>
  <c r="C46" i="3" s="1"/>
  <c r="B36" i="3"/>
  <c r="B46" i="3" s="1"/>
  <c r="B26" i="3"/>
  <c r="B20" i="3"/>
  <c r="B14" i="3"/>
  <c r="B11" i="3"/>
  <c r="B8" i="3"/>
  <c r="B5" i="3"/>
  <c r="B15" i="3" s="1"/>
  <c r="B17" i="3" s="1"/>
  <c r="B21" i="3" s="1"/>
  <c r="D4" i="1" l="1"/>
  <c r="C4" i="1"/>
  <c r="B4" i="1"/>
</calcChain>
</file>

<file path=xl/sharedStrings.xml><?xml version="1.0" encoding="utf-8"?>
<sst xmlns="http://schemas.openxmlformats.org/spreadsheetml/2006/main" count="244" uniqueCount="129">
  <si>
    <t>2015.</t>
  </si>
  <si>
    <t>2016.</t>
  </si>
  <si>
    <t>2017.</t>
  </si>
  <si>
    <t>Prihod od ulaznica</t>
  </si>
  <si>
    <t>SVEUKUPNO</t>
  </si>
  <si>
    <t>Prihod od najma HNK, HKD, kostima i gostovanja</t>
  </si>
  <si>
    <t>Broj programa</t>
  </si>
  <si>
    <t>Prodane ulaznice</t>
  </si>
  <si>
    <t>Pretplata</t>
  </si>
  <si>
    <t>Plaćene zamjenske ulaznice (pretplatnici)</t>
  </si>
  <si>
    <t>Plaćene ulaznice u sklopu programa PGŽ</t>
  </si>
  <si>
    <t>Protokol</t>
  </si>
  <si>
    <t>Program socijalne osjetljivosti</t>
  </si>
  <si>
    <t>Posjetitelji na prigodnim programima i gostovanjima izvan Rijeke</t>
  </si>
  <si>
    <t>Ukupno posjetitelja</t>
  </si>
  <si>
    <t>Ukupno pretplata</t>
  </si>
  <si>
    <t>Plaćene zamjesne ulaznice (Pretplata)</t>
  </si>
  <si>
    <t>Hrvatska drama- premijere</t>
  </si>
  <si>
    <t>Hrvatska drama- reprize</t>
  </si>
  <si>
    <t>Ukupno HD</t>
  </si>
  <si>
    <t>Talijanska drama- premijere</t>
  </si>
  <si>
    <t>Talijanska drama- reprize</t>
  </si>
  <si>
    <t>Ukupno TD</t>
  </si>
  <si>
    <t>Opera premijere</t>
  </si>
  <si>
    <t>Opera reprize</t>
  </si>
  <si>
    <t>Ukupno OP</t>
  </si>
  <si>
    <t>Balet premijere</t>
  </si>
  <si>
    <t>Balet reprize</t>
  </si>
  <si>
    <t>Ukupno balet</t>
  </si>
  <si>
    <t>Ukupno sve grane</t>
  </si>
  <si>
    <t>Koncerti</t>
  </si>
  <si>
    <t>Zajednički projekti umjetničkih grana- premijere</t>
  </si>
  <si>
    <t>Zajednički projekti umjetničkih grana- reprize</t>
  </si>
  <si>
    <t>Ukupno zajednički projekti umjetničkih grana</t>
  </si>
  <si>
    <t>Ukupno grane i koncerti i zajednički projekti umjetničkih grana</t>
  </si>
  <si>
    <t>Ostali programi/ predstave</t>
  </si>
  <si>
    <t>Posebni programi</t>
  </si>
  <si>
    <t>Gostovanja (kod nas)</t>
  </si>
  <si>
    <t>Naša gostovanja</t>
  </si>
  <si>
    <t>Ukupno ostale predstave i događanja, gostovanja</t>
  </si>
  <si>
    <t>Sveukupno</t>
  </si>
  <si>
    <t>Riječke ljetne noći 2017</t>
  </si>
  <si>
    <t>Ukupno grane i koncerti (1)</t>
  </si>
  <si>
    <t>1.01.- 31.12.2016.</t>
  </si>
  <si>
    <t>1.01.- 31.12.2017.</t>
  </si>
  <si>
    <t>Hrvatska drama/ maraton</t>
  </si>
  <si>
    <t xml:space="preserve">Ukupno Hrvatska drama </t>
  </si>
  <si>
    <t>Ukupno dramma Italiano</t>
  </si>
  <si>
    <t>Ukupno opera</t>
  </si>
  <si>
    <t>Koncerti u HKD-u</t>
  </si>
  <si>
    <t xml:space="preserve">Ukupno grane i koncerti </t>
  </si>
  <si>
    <t>Zajednički projekt umjetničkih grana- premijere</t>
  </si>
  <si>
    <t>Zajednički projekt umjetničkih grana- reprize</t>
  </si>
  <si>
    <t>Ukupno zajednički projekt umjetničkih grana</t>
  </si>
  <si>
    <t>Ukupno grane, koncerti, zajednički projekti</t>
  </si>
  <si>
    <t>Ostale predstave i događanja</t>
  </si>
  <si>
    <t>Prigodni programi</t>
  </si>
  <si>
    <t>Ukupno ostale predstave, prigodni programi, gostovanja</t>
  </si>
  <si>
    <t>Riječke ljetne noći 2016.</t>
  </si>
  <si>
    <t>Sezona</t>
  </si>
  <si>
    <t>14/15</t>
  </si>
  <si>
    <t>15/16</t>
  </si>
  <si>
    <t>16/17</t>
  </si>
  <si>
    <t>Rad s grupama umirovljenika, udruga, firme, turističke agencije i sl.</t>
  </si>
  <si>
    <t xml:space="preserve">Rad s mladom publikom (škole, fakulteti i sl.) </t>
  </si>
  <si>
    <t>Ukupno</t>
  </si>
  <si>
    <t>Građanske pretplate</t>
  </si>
  <si>
    <t>17/18</t>
  </si>
  <si>
    <t>DP</t>
  </si>
  <si>
    <t>GP</t>
  </si>
  <si>
    <t>KP 1</t>
  </si>
  <si>
    <t>KP 2</t>
  </si>
  <si>
    <t>G1</t>
  </si>
  <si>
    <t>G2</t>
  </si>
  <si>
    <t>G3</t>
  </si>
  <si>
    <t>PP</t>
  </si>
  <si>
    <t>VP</t>
  </si>
  <si>
    <t>DI adulti</t>
  </si>
  <si>
    <t>SP</t>
  </si>
  <si>
    <t>Nove pretplate od 14/15-17/18</t>
  </si>
  <si>
    <t>Opera nije j(b)auk</t>
  </si>
  <si>
    <t>Ritam života</t>
  </si>
  <si>
    <t>Obiteljska pretplata</t>
  </si>
  <si>
    <t>Volim dramiti</t>
  </si>
  <si>
    <t>Komorni koncerti</t>
  </si>
  <si>
    <t>Budi prvi</t>
  </si>
  <si>
    <t>The best of</t>
  </si>
  <si>
    <t>Neću klasično kazalište</t>
  </si>
  <si>
    <t>Hoću klasično kazalište</t>
  </si>
  <si>
    <t>Off, off…</t>
  </si>
  <si>
    <t>Komedije u Zajcu</t>
  </si>
  <si>
    <t>Gala pretplata</t>
  </si>
  <si>
    <t>Gostovanja u pretplati</t>
  </si>
  <si>
    <t>Posebne pretplate</t>
  </si>
  <si>
    <t>Piranski zaljev</t>
  </si>
  <si>
    <t>Gala koncertni ciklus</t>
  </si>
  <si>
    <t>Idemo u Trst</t>
  </si>
  <si>
    <t>Team building pretplata</t>
  </si>
  <si>
    <t>Otkup loža</t>
  </si>
  <si>
    <t>Ukupan broj ulaznica</t>
  </si>
  <si>
    <t>2013.</t>
  </si>
  <si>
    <t>2014.</t>
  </si>
  <si>
    <t>Broj predstava</t>
  </si>
  <si>
    <t>Klasične pretplate za mlade</t>
  </si>
  <si>
    <t>Sezona 15/16</t>
  </si>
  <si>
    <t>KP</t>
  </si>
  <si>
    <t>Di adulti</t>
  </si>
  <si>
    <t xml:space="preserve">Obiteljska </t>
  </si>
  <si>
    <t>Ville m dirigira</t>
  </si>
  <si>
    <t>Neću kl kazalište</t>
  </si>
  <si>
    <t>Pretplate za mlade</t>
  </si>
  <si>
    <t>Zajc1</t>
  </si>
  <si>
    <t>Zajc2</t>
  </si>
  <si>
    <t>Zajc3</t>
  </si>
  <si>
    <t>Zajc4</t>
  </si>
  <si>
    <t>Matineje u Zajcu</t>
  </si>
  <si>
    <t>Di alunni 1-4</t>
  </si>
  <si>
    <t>Di alunni 5-8</t>
  </si>
  <si>
    <t>Di Universita</t>
  </si>
  <si>
    <t>SMSI</t>
  </si>
  <si>
    <t>Ukupno građani + škole</t>
  </si>
  <si>
    <t>VIP lože 15/16</t>
  </si>
  <si>
    <t>Hoću kl kazalište</t>
  </si>
  <si>
    <t>Sezona 16/17</t>
  </si>
  <si>
    <t>VIP lože 16/17</t>
  </si>
  <si>
    <t>Sezona 17/18</t>
  </si>
  <si>
    <t>Gostovanja</t>
  </si>
  <si>
    <t>VIP lože 17/18</t>
  </si>
  <si>
    <t>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</si>
</sst>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E26" sqref="E26"/>
    </sheetView>
  </sheetViews>
  <sheetFormatPr defaultRowHeight="15" x14ac:dyDescent="0.25"/>
  <cols>
    <col min="1" max="1" width="45.28515625" customWidth="1"/>
    <col min="2" max="2" width="14" customWidth="1"/>
    <col min="3" max="3" width="14.7109375" customWidth="1"/>
    <col min="4" max="4" width="13.42578125" customWidth="1"/>
  </cols>
  <sheetData>
    <row r="1" spans="1:4" x14ac:dyDescent="0.25">
      <c r="A1" t="s">
        <v>128</v>
      </c>
      <c r="B1" s="1" t="s">
        <v>0</v>
      </c>
      <c r="C1" s="1" t="s">
        <v>1</v>
      </c>
      <c r="D1" s="1" t="s">
        <v>2</v>
      </c>
    </row>
    <row r="2" spans="1:4" x14ac:dyDescent="0.25">
      <c r="A2" t="s">
        <v>3</v>
      </c>
      <c r="B2" s="2">
        <v>2790946.35</v>
      </c>
      <c r="C2" s="2">
        <v>2297105.89</v>
      </c>
      <c r="D2" s="2">
        <v>2478777.58</v>
      </c>
    </row>
    <row r="3" spans="1:4" x14ac:dyDescent="0.25">
      <c r="A3" t="s">
        <v>5</v>
      </c>
      <c r="B3" s="2">
        <v>521672.99</v>
      </c>
      <c r="C3" s="2">
        <v>1095649.9099999999</v>
      </c>
      <c r="D3" s="2">
        <v>1939603.91</v>
      </c>
    </row>
    <row r="4" spans="1:4" x14ac:dyDescent="0.25">
      <c r="A4" t="s">
        <v>4</v>
      </c>
      <c r="B4" s="2">
        <f>SUM(B2,B3)</f>
        <v>3312619.34</v>
      </c>
      <c r="C4" s="2">
        <f>SUM(C2,C3)</f>
        <v>3392755.8</v>
      </c>
      <c r="D4" s="2">
        <f>SUM(D2,D3)</f>
        <v>4418381.49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0"/>
  <sheetViews>
    <sheetView topLeftCell="B1" workbookViewId="0">
      <selection activeCell="G18" sqref="G18"/>
    </sheetView>
  </sheetViews>
  <sheetFormatPr defaultRowHeight="15" x14ac:dyDescent="0.25"/>
  <cols>
    <col min="1" max="2" width="0.28515625" customWidth="1"/>
    <col min="3" max="3" width="60" bestFit="1" customWidth="1"/>
    <col min="4" max="5" width="6.5703125" bestFit="1" customWidth="1"/>
    <col min="6" max="6" width="11.140625" customWidth="1"/>
    <col min="7" max="7" width="19.85546875" customWidth="1"/>
    <col min="8" max="8" width="23.7109375" customWidth="1"/>
    <col min="9" max="9" width="10.85546875" customWidth="1"/>
    <col min="10" max="10" width="17.42578125" customWidth="1"/>
    <col min="11" max="11" width="19.7109375" customWidth="1"/>
  </cols>
  <sheetData>
    <row r="1" spans="3:11" x14ac:dyDescent="0.25">
      <c r="C1" t="s">
        <v>128</v>
      </c>
      <c r="D1">
        <v>2016</v>
      </c>
      <c r="E1">
        <v>2017</v>
      </c>
    </row>
    <row r="2" spans="3:11" x14ac:dyDescent="0.25">
      <c r="C2" t="s">
        <v>6</v>
      </c>
      <c r="D2">
        <v>382</v>
      </c>
      <c r="E2" s="3">
        <v>358</v>
      </c>
      <c r="F2" s="3"/>
      <c r="G2" s="3"/>
      <c r="H2" s="3"/>
      <c r="I2" s="3"/>
      <c r="J2" s="3"/>
      <c r="K2" s="3"/>
    </row>
    <row r="3" spans="3:11" x14ac:dyDescent="0.25">
      <c r="C3" t="s">
        <v>7</v>
      </c>
      <c r="D3" s="3">
        <v>31235</v>
      </c>
      <c r="E3" s="3">
        <v>30303</v>
      </c>
    </row>
    <row r="4" spans="3:11" x14ac:dyDescent="0.25">
      <c r="C4" t="s">
        <v>8</v>
      </c>
      <c r="D4" s="3">
        <v>23924</v>
      </c>
      <c r="E4" s="3">
        <v>12143</v>
      </c>
    </row>
    <row r="5" spans="3:11" x14ac:dyDescent="0.25">
      <c r="C5" t="s">
        <v>9</v>
      </c>
      <c r="E5" s="3">
        <v>10460</v>
      </c>
    </row>
    <row r="6" spans="3:11" x14ac:dyDescent="0.25">
      <c r="C6" t="s">
        <v>10</v>
      </c>
      <c r="D6" s="3">
        <v>3451</v>
      </c>
      <c r="E6" s="3">
        <v>5949</v>
      </c>
    </row>
    <row r="7" spans="3:11" x14ac:dyDescent="0.25">
      <c r="C7" t="s">
        <v>11</v>
      </c>
      <c r="D7" s="3">
        <v>4909</v>
      </c>
      <c r="E7" s="3">
        <v>7198</v>
      </c>
    </row>
    <row r="8" spans="3:11" x14ac:dyDescent="0.25">
      <c r="C8" t="s">
        <v>12</v>
      </c>
      <c r="D8" s="3">
        <v>3356</v>
      </c>
      <c r="E8" s="3">
        <v>2064</v>
      </c>
    </row>
    <row r="9" spans="3:11" x14ac:dyDescent="0.25">
      <c r="C9" t="s">
        <v>13</v>
      </c>
      <c r="D9" s="3">
        <v>25187</v>
      </c>
      <c r="E9" s="3">
        <v>19836</v>
      </c>
    </row>
    <row r="10" spans="3:11" x14ac:dyDescent="0.25">
      <c r="C10" t="s">
        <v>14</v>
      </c>
      <c r="D10" s="3">
        <v>92062</v>
      </c>
      <c r="E10" s="3">
        <v>87953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7" workbookViewId="0">
      <selection activeCell="A64" sqref="A64"/>
    </sheetView>
  </sheetViews>
  <sheetFormatPr defaultRowHeight="15" x14ac:dyDescent="0.25"/>
  <cols>
    <col min="1" max="1" width="57.42578125" customWidth="1"/>
    <col min="2" max="2" width="14.140625" customWidth="1"/>
    <col min="3" max="3" width="17.28515625" customWidth="1"/>
    <col min="4" max="4" width="16.5703125" bestFit="1" customWidth="1"/>
    <col min="5" max="5" width="34.85546875" customWidth="1"/>
    <col min="6" max="6" width="37" customWidth="1"/>
    <col min="7" max="7" width="9.7109375" customWidth="1"/>
    <col min="8" max="8" width="29.28515625" customWidth="1"/>
    <col min="9" max="9" width="28.42578125" customWidth="1"/>
  </cols>
  <sheetData>
    <row r="1" spans="1:9" x14ac:dyDescent="0.25">
      <c r="A1" t="s">
        <v>44</v>
      </c>
    </row>
    <row r="2" spans="1:9" x14ac:dyDescent="0.25">
      <c r="B2" t="s">
        <v>6</v>
      </c>
      <c r="C2" t="s">
        <v>7</v>
      </c>
      <c r="D2" t="s">
        <v>8</v>
      </c>
      <c r="E2" t="s">
        <v>16</v>
      </c>
      <c r="F2" t="s">
        <v>10</v>
      </c>
      <c r="G2" t="s">
        <v>11</v>
      </c>
      <c r="H2" t="s">
        <v>12</v>
      </c>
      <c r="I2" t="s">
        <v>14</v>
      </c>
    </row>
    <row r="3" spans="1:9" x14ac:dyDescent="0.25">
      <c r="A3" t="s">
        <v>17</v>
      </c>
      <c r="B3">
        <v>5</v>
      </c>
      <c r="C3">
        <v>235</v>
      </c>
      <c r="D3">
        <v>109</v>
      </c>
      <c r="E3">
        <v>75</v>
      </c>
      <c r="F3">
        <v>0</v>
      </c>
      <c r="G3">
        <v>644</v>
      </c>
      <c r="H3">
        <v>66</v>
      </c>
      <c r="I3" s="3">
        <v>1129</v>
      </c>
    </row>
    <row r="4" spans="1:9" x14ac:dyDescent="0.25">
      <c r="A4" t="s">
        <v>18</v>
      </c>
      <c r="B4">
        <v>62</v>
      </c>
      <c r="C4" s="3">
        <v>5282</v>
      </c>
      <c r="D4" s="3">
        <v>2138</v>
      </c>
      <c r="E4" s="3">
        <v>3258</v>
      </c>
      <c r="F4" s="3">
        <v>3089</v>
      </c>
      <c r="G4" s="3">
        <v>592</v>
      </c>
      <c r="H4" s="3">
        <v>455</v>
      </c>
      <c r="I4" s="3">
        <v>14814</v>
      </c>
    </row>
    <row r="5" spans="1:9" x14ac:dyDescent="0.25">
      <c r="A5" t="s">
        <v>19</v>
      </c>
      <c r="B5">
        <f>SUM(B3,B4)</f>
        <v>67</v>
      </c>
      <c r="C5" s="3">
        <v>5517</v>
      </c>
      <c r="D5" s="3">
        <v>2247</v>
      </c>
      <c r="E5" s="3">
        <v>3333</v>
      </c>
      <c r="F5" s="3">
        <v>3089</v>
      </c>
      <c r="G5" s="3">
        <v>1236</v>
      </c>
      <c r="H5" s="3">
        <v>521</v>
      </c>
      <c r="I5" s="3">
        <v>15943</v>
      </c>
    </row>
    <row r="6" spans="1:9" x14ac:dyDescent="0.25">
      <c r="A6" t="s">
        <v>20</v>
      </c>
      <c r="B6">
        <v>4</v>
      </c>
      <c r="C6">
        <v>115</v>
      </c>
      <c r="D6">
        <v>10</v>
      </c>
      <c r="E6">
        <v>128</v>
      </c>
      <c r="F6">
        <v>0</v>
      </c>
      <c r="G6">
        <v>336</v>
      </c>
      <c r="H6">
        <v>10</v>
      </c>
      <c r="I6" s="3">
        <v>599</v>
      </c>
    </row>
    <row r="7" spans="1:9" x14ac:dyDescent="0.25">
      <c r="A7" t="s">
        <v>21</v>
      </c>
      <c r="B7">
        <v>22</v>
      </c>
      <c r="C7">
        <v>670</v>
      </c>
      <c r="D7" s="3">
        <v>1066</v>
      </c>
      <c r="E7" s="3">
        <v>1968</v>
      </c>
      <c r="F7">
        <v>330</v>
      </c>
      <c r="G7">
        <v>232</v>
      </c>
      <c r="H7">
        <v>102</v>
      </c>
      <c r="I7" s="3">
        <v>4368</v>
      </c>
    </row>
    <row r="8" spans="1:9" x14ac:dyDescent="0.25">
      <c r="A8" t="s">
        <v>22</v>
      </c>
      <c r="B8">
        <f>SUM(B6,B7)</f>
        <v>26</v>
      </c>
      <c r="C8">
        <v>785</v>
      </c>
      <c r="D8" s="3">
        <v>1076</v>
      </c>
      <c r="E8" s="3">
        <v>2096</v>
      </c>
      <c r="F8">
        <v>330</v>
      </c>
      <c r="G8">
        <v>568</v>
      </c>
      <c r="H8">
        <v>112</v>
      </c>
      <c r="I8" s="3">
        <v>4967</v>
      </c>
    </row>
    <row r="9" spans="1:9" x14ac:dyDescent="0.25">
      <c r="A9" t="s">
        <v>23</v>
      </c>
      <c r="B9">
        <v>4</v>
      </c>
      <c r="C9">
        <v>442</v>
      </c>
      <c r="D9" s="3">
        <v>252</v>
      </c>
      <c r="E9" s="3">
        <v>136</v>
      </c>
      <c r="F9">
        <v>0</v>
      </c>
      <c r="G9">
        <v>602</v>
      </c>
      <c r="H9">
        <v>40</v>
      </c>
      <c r="I9" s="3">
        <v>1472</v>
      </c>
    </row>
    <row r="10" spans="1:9" x14ac:dyDescent="0.25">
      <c r="A10" t="s">
        <v>24</v>
      </c>
      <c r="B10">
        <v>26</v>
      </c>
      <c r="C10" s="3">
        <v>3942</v>
      </c>
      <c r="D10" s="3">
        <v>2540</v>
      </c>
      <c r="E10" s="3">
        <v>1919</v>
      </c>
      <c r="F10" s="3">
        <v>479</v>
      </c>
      <c r="G10" s="3">
        <v>642</v>
      </c>
      <c r="H10" s="3">
        <v>448</v>
      </c>
      <c r="I10" s="3">
        <v>9970</v>
      </c>
    </row>
    <row r="11" spans="1:9" x14ac:dyDescent="0.25">
      <c r="A11" t="s">
        <v>25</v>
      </c>
      <c r="B11">
        <f>SUM(B9,B10)</f>
        <v>30</v>
      </c>
      <c r="C11" s="3">
        <v>4384</v>
      </c>
      <c r="D11" s="3">
        <v>2792</v>
      </c>
      <c r="E11" s="3">
        <v>2055</v>
      </c>
      <c r="F11" s="3">
        <v>479</v>
      </c>
      <c r="G11" s="3">
        <v>1244</v>
      </c>
      <c r="H11" s="3">
        <v>488</v>
      </c>
      <c r="I11" s="3">
        <v>11442</v>
      </c>
    </row>
    <row r="12" spans="1:9" x14ac:dyDescent="0.25">
      <c r="A12" t="s">
        <v>26</v>
      </c>
      <c r="B12">
        <v>4</v>
      </c>
      <c r="C12">
        <v>331</v>
      </c>
      <c r="D12" s="3">
        <v>224</v>
      </c>
      <c r="E12" s="3">
        <v>13</v>
      </c>
      <c r="F12">
        <v>0</v>
      </c>
      <c r="G12">
        <v>654</v>
      </c>
      <c r="H12">
        <v>4</v>
      </c>
      <c r="I12" s="3">
        <v>1226</v>
      </c>
    </row>
    <row r="13" spans="1:9" x14ac:dyDescent="0.25">
      <c r="A13" t="s">
        <v>27</v>
      </c>
      <c r="B13">
        <v>26</v>
      </c>
      <c r="C13" s="3">
        <v>4190</v>
      </c>
      <c r="D13" s="3">
        <v>2157</v>
      </c>
      <c r="E13" s="3">
        <v>1255</v>
      </c>
      <c r="F13" s="3">
        <v>632</v>
      </c>
      <c r="G13" s="3">
        <v>446</v>
      </c>
      <c r="H13" s="3">
        <v>289</v>
      </c>
      <c r="I13" s="3">
        <v>8969</v>
      </c>
    </row>
    <row r="14" spans="1:9" x14ac:dyDescent="0.25">
      <c r="A14" t="s">
        <v>28</v>
      </c>
      <c r="B14">
        <f>SUM(B12,B13)</f>
        <v>30</v>
      </c>
      <c r="C14" s="3">
        <v>4521</v>
      </c>
      <c r="D14" s="3">
        <v>2381</v>
      </c>
      <c r="E14" s="3">
        <v>1268</v>
      </c>
      <c r="F14" s="3">
        <v>632</v>
      </c>
      <c r="G14" s="3">
        <v>1100</v>
      </c>
      <c r="H14" s="3">
        <v>293</v>
      </c>
      <c r="I14" s="3">
        <v>10195</v>
      </c>
    </row>
    <row r="15" spans="1:9" x14ac:dyDescent="0.25">
      <c r="A15" t="s">
        <v>29</v>
      </c>
      <c r="B15">
        <f>SUM(B5,B8,B11,B14)</f>
        <v>153</v>
      </c>
      <c r="C15" s="3">
        <v>15207</v>
      </c>
      <c r="D15" s="3">
        <v>8496</v>
      </c>
      <c r="E15" s="3">
        <v>8752</v>
      </c>
      <c r="F15" s="3">
        <v>4530</v>
      </c>
      <c r="G15" s="3">
        <v>4148</v>
      </c>
      <c r="H15" s="3">
        <v>1414</v>
      </c>
      <c r="I15" s="3">
        <v>42547</v>
      </c>
    </row>
    <row r="16" spans="1:9" x14ac:dyDescent="0.25">
      <c r="A16" t="s">
        <v>30</v>
      </c>
      <c r="B16">
        <v>26</v>
      </c>
      <c r="C16" s="3">
        <v>5669</v>
      </c>
      <c r="D16" s="3">
        <v>2701</v>
      </c>
      <c r="E16" s="3">
        <v>277</v>
      </c>
      <c r="F16" s="3">
        <v>869</v>
      </c>
      <c r="G16" s="3">
        <v>1250</v>
      </c>
      <c r="H16" s="3">
        <v>49</v>
      </c>
      <c r="I16" s="3">
        <v>10815</v>
      </c>
    </row>
    <row r="17" spans="1:9" x14ac:dyDescent="0.25">
      <c r="A17" t="s">
        <v>42</v>
      </c>
      <c r="B17">
        <f>SUM(B15,B16)</f>
        <v>179</v>
      </c>
      <c r="C17" s="3">
        <v>20876</v>
      </c>
      <c r="D17" s="3">
        <v>11197</v>
      </c>
      <c r="E17" s="3">
        <v>9029</v>
      </c>
      <c r="F17" s="3">
        <v>5399</v>
      </c>
      <c r="G17" s="3">
        <v>5398</v>
      </c>
      <c r="H17" s="3">
        <v>1463</v>
      </c>
      <c r="I17" s="3">
        <v>53362</v>
      </c>
    </row>
    <row r="18" spans="1:9" x14ac:dyDescent="0.25">
      <c r="A18" t="s">
        <v>31</v>
      </c>
      <c r="B18">
        <v>1</v>
      </c>
      <c r="C18" s="3">
        <v>429</v>
      </c>
      <c r="D18" s="3">
        <v>0</v>
      </c>
      <c r="E18" s="3">
        <v>0</v>
      </c>
      <c r="F18" s="3">
        <v>0</v>
      </c>
      <c r="G18" s="3">
        <v>74</v>
      </c>
      <c r="H18" s="3">
        <v>0</v>
      </c>
      <c r="I18" s="3">
        <v>503</v>
      </c>
    </row>
    <row r="19" spans="1:9" x14ac:dyDescent="0.25">
      <c r="A19" t="s">
        <v>32</v>
      </c>
      <c r="B19">
        <v>13</v>
      </c>
      <c r="C19" s="3">
        <v>3347</v>
      </c>
      <c r="D19" s="3">
        <v>728</v>
      </c>
      <c r="E19" s="3">
        <v>404</v>
      </c>
      <c r="F19" s="3">
        <v>550</v>
      </c>
      <c r="G19" s="3">
        <v>543</v>
      </c>
      <c r="H19" s="3">
        <v>236</v>
      </c>
      <c r="I19" s="3">
        <v>5808</v>
      </c>
    </row>
    <row r="20" spans="1:9" x14ac:dyDescent="0.25">
      <c r="A20" t="s">
        <v>33</v>
      </c>
      <c r="B20">
        <f>SUM(B18,B19)</f>
        <v>14</v>
      </c>
      <c r="C20" s="3">
        <v>3776</v>
      </c>
      <c r="D20" s="3">
        <v>728</v>
      </c>
      <c r="E20" s="3">
        <v>404</v>
      </c>
      <c r="F20" s="3">
        <v>550</v>
      </c>
      <c r="G20" s="3">
        <v>617</v>
      </c>
      <c r="H20" s="3">
        <v>236</v>
      </c>
      <c r="I20" s="3">
        <v>6311</v>
      </c>
    </row>
    <row r="21" spans="1:9" x14ac:dyDescent="0.25">
      <c r="A21" t="s">
        <v>34</v>
      </c>
      <c r="B21">
        <f>SUM(B17,B20)</f>
        <v>193</v>
      </c>
      <c r="C21" s="3">
        <v>24652</v>
      </c>
      <c r="D21" s="3">
        <v>11925</v>
      </c>
      <c r="E21" s="3">
        <v>9433</v>
      </c>
      <c r="F21" s="3">
        <v>5949</v>
      </c>
      <c r="G21" s="3">
        <v>6015</v>
      </c>
      <c r="H21" s="3">
        <v>1699</v>
      </c>
      <c r="I21" s="3">
        <v>59673</v>
      </c>
    </row>
    <row r="22" spans="1:9" x14ac:dyDescent="0.25">
      <c r="A22" t="s">
        <v>35</v>
      </c>
      <c r="B22">
        <v>7</v>
      </c>
      <c r="C22" s="3">
        <v>2317</v>
      </c>
      <c r="D22" s="3">
        <v>0</v>
      </c>
      <c r="E22" s="3">
        <v>0</v>
      </c>
      <c r="F22" s="3">
        <v>0</v>
      </c>
      <c r="G22" s="3">
        <v>706</v>
      </c>
      <c r="H22" s="3">
        <v>300</v>
      </c>
      <c r="I22" s="3">
        <v>3323</v>
      </c>
    </row>
    <row r="23" spans="1:9" x14ac:dyDescent="0.25">
      <c r="A23" t="s">
        <v>36</v>
      </c>
      <c r="B23">
        <v>77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6450</v>
      </c>
    </row>
    <row r="24" spans="1:9" x14ac:dyDescent="0.25">
      <c r="A24" t="s">
        <v>37</v>
      </c>
      <c r="B24">
        <v>13</v>
      </c>
      <c r="C24" s="3">
        <v>3334</v>
      </c>
      <c r="D24" s="3">
        <v>218</v>
      </c>
      <c r="E24" s="3">
        <v>1027</v>
      </c>
      <c r="F24" s="3">
        <v>0</v>
      </c>
      <c r="G24" s="3">
        <v>477</v>
      </c>
      <c r="H24" s="3">
        <v>65</v>
      </c>
      <c r="I24" s="3">
        <v>5121</v>
      </c>
    </row>
    <row r="25" spans="1:9" x14ac:dyDescent="0.25">
      <c r="A25" t="s">
        <v>38</v>
      </c>
      <c r="B25">
        <v>68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13386</v>
      </c>
    </row>
    <row r="26" spans="1:9" x14ac:dyDescent="0.25">
      <c r="A26" t="s">
        <v>39</v>
      </c>
      <c r="B26">
        <f>SUM(B22,B23,B24,B25)</f>
        <v>165</v>
      </c>
      <c r="C26" s="3">
        <v>5651</v>
      </c>
      <c r="D26" s="3">
        <v>218</v>
      </c>
      <c r="E26" s="3">
        <v>1027</v>
      </c>
      <c r="F26" s="3">
        <v>0</v>
      </c>
      <c r="G26" s="3">
        <v>1183</v>
      </c>
      <c r="H26" s="3">
        <v>365</v>
      </c>
      <c r="I26" s="3">
        <v>28280</v>
      </c>
    </row>
    <row r="27" spans="1:9" x14ac:dyDescent="0.25">
      <c r="A27" t="s">
        <v>40</v>
      </c>
      <c r="B27">
        <v>358</v>
      </c>
      <c r="C27" s="3">
        <v>30303</v>
      </c>
      <c r="D27" s="3">
        <v>12143</v>
      </c>
      <c r="E27" s="3">
        <v>10460</v>
      </c>
      <c r="F27" s="3">
        <v>5949</v>
      </c>
      <c r="G27" s="3">
        <v>7198</v>
      </c>
      <c r="H27" s="3">
        <v>2064</v>
      </c>
      <c r="I27" s="3">
        <v>87953</v>
      </c>
    </row>
    <row r="28" spans="1:9" x14ac:dyDescent="0.25">
      <c r="A28" t="s">
        <v>41</v>
      </c>
      <c r="B28">
        <v>22</v>
      </c>
      <c r="I28" s="3">
        <v>5066</v>
      </c>
    </row>
    <row r="29" spans="1:9" x14ac:dyDescent="0.25">
      <c r="I29" s="3"/>
    </row>
    <row r="30" spans="1:9" x14ac:dyDescent="0.25">
      <c r="I30" s="3"/>
    </row>
    <row r="31" spans="1:9" x14ac:dyDescent="0.25">
      <c r="A31" t="s">
        <v>43</v>
      </c>
    </row>
    <row r="32" spans="1:9" x14ac:dyDescent="0.25">
      <c r="B32" t="s">
        <v>6</v>
      </c>
      <c r="C32" t="s">
        <v>7</v>
      </c>
      <c r="D32" t="s">
        <v>15</v>
      </c>
      <c r="F32" t="s">
        <v>10</v>
      </c>
      <c r="G32" t="s">
        <v>11</v>
      </c>
      <c r="H32" t="s">
        <v>12</v>
      </c>
      <c r="I32" t="s">
        <v>14</v>
      </c>
    </row>
    <row r="33" spans="1:9" x14ac:dyDescent="0.25">
      <c r="A33" t="s">
        <v>17</v>
      </c>
      <c r="B33">
        <v>5</v>
      </c>
      <c r="C33">
        <v>218</v>
      </c>
      <c r="D33">
        <v>189</v>
      </c>
      <c r="F33">
        <v>0</v>
      </c>
      <c r="G33">
        <v>491</v>
      </c>
      <c r="H33">
        <v>20</v>
      </c>
      <c r="I33">
        <v>918</v>
      </c>
    </row>
    <row r="34" spans="1:9" x14ac:dyDescent="0.25">
      <c r="A34" t="s">
        <v>18</v>
      </c>
      <c r="B34">
        <v>52</v>
      </c>
      <c r="C34" s="3">
        <v>3592</v>
      </c>
      <c r="D34" s="3">
        <v>3613</v>
      </c>
      <c r="F34" s="3">
        <v>1250</v>
      </c>
      <c r="G34" s="3">
        <v>351</v>
      </c>
      <c r="H34" s="3">
        <v>532</v>
      </c>
      <c r="I34" s="3">
        <v>9338</v>
      </c>
    </row>
    <row r="35" spans="1:9" x14ac:dyDescent="0.25">
      <c r="A35" t="s">
        <v>45</v>
      </c>
      <c r="B35">
        <v>3</v>
      </c>
      <c r="C35" s="3">
        <v>1001</v>
      </c>
      <c r="D35">
        <v>494</v>
      </c>
      <c r="F35">
        <v>0</v>
      </c>
      <c r="G35">
        <v>22</v>
      </c>
      <c r="H35">
        <v>14</v>
      </c>
      <c r="I35" s="3">
        <v>1531</v>
      </c>
    </row>
    <row r="36" spans="1:9" x14ac:dyDescent="0.25">
      <c r="A36" t="s">
        <v>46</v>
      </c>
      <c r="B36">
        <f>SUM(B33,B34,B35)</f>
        <v>60</v>
      </c>
      <c r="C36" s="3">
        <f>SUM(C33,C34,C35)</f>
        <v>4811</v>
      </c>
      <c r="D36" s="3">
        <f>SUM(D33,D34,D35)</f>
        <v>4296</v>
      </c>
      <c r="F36" s="3">
        <f>SUM(F33,F34,F35)</f>
        <v>1250</v>
      </c>
      <c r="G36" s="3">
        <f>SUM(G33,G34,G35)</f>
        <v>864</v>
      </c>
      <c r="H36" s="3">
        <f>SUM(H33,H34,H35)</f>
        <v>566</v>
      </c>
      <c r="I36" s="3">
        <f>SUM(I33,I34,I35)</f>
        <v>11787</v>
      </c>
    </row>
    <row r="37" spans="1:9" x14ac:dyDescent="0.25">
      <c r="A37" t="s">
        <v>20</v>
      </c>
      <c r="B37">
        <v>5</v>
      </c>
      <c r="C37" s="3">
        <v>290</v>
      </c>
      <c r="D37">
        <v>838</v>
      </c>
      <c r="F37">
        <v>0</v>
      </c>
      <c r="G37">
        <v>352</v>
      </c>
      <c r="H37">
        <v>19</v>
      </c>
      <c r="I37" s="3">
        <v>1499</v>
      </c>
    </row>
    <row r="38" spans="1:9" x14ac:dyDescent="0.25">
      <c r="A38" t="s">
        <v>21</v>
      </c>
      <c r="B38">
        <v>35</v>
      </c>
      <c r="C38" s="3">
        <v>1850</v>
      </c>
      <c r="D38" s="3">
        <v>4783</v>
      </c>
      <c r="F38" s="3">
        <v>525</v>
      </c>
      <c r="G38" s="3">
        <v>320</v>
      </c>
      <c r="H38" s="3">
        <v>209</v>
      </c>
      <c r="I38" s="3">
        <v>7687</v>
      </c>
    </row>
    <row r="39" spans="1:9" x14ac:dyDescent="0.25">
      <c r="A39" t="s">
        <v>47</v>
      </c>
      <c r="B39">
        <f>SUM(B37,B38)</f>
        <v>40</v>
      </c>
      <c r="C39" s="3">
        <f>SUM(C37,C38)</f>
        <v>2140</v>
      </c>
      <c r="D39" s="3">
        <f>SUM(D37,D38)</f>
        <v>5621</v>
      </c>
      <c r="F39" s="3">
        <f>SUM(F37,F38)</f>
        <v>525</v>
      </c>
      <c r="G39" s="3">
        <f>SUM(G37,G38)</f>
        <v>672</v>
      </c>
      <c r="H39" s="3">
        <f>SUM(H37,H38)</f>
        <v>228</v>
      </c>
      <c r="I39" s="3">
        <f>SUM(I37,I38)</f>
        <v>9186</v>
      </c>
    </row>
    <row r="40" spans="1:9" x14ac:dyDescent="0.25">
      <c r="A40" t="s">
        <v>23</v>
      </c>
      <c r="B40">
        <v>3</v>
      </c>
      <c r="C40" s="3">
        <v>321</v>
      </c>
      <c r="D40" s="3">
        <v>341</v>
      </c>
      <c r="F40" s="3">
        <v>0</v>
      </c>
      <c r="G40" s="3">
        <v>661</v>
      </c>
      <c r="H40" s="3">
        <v>30</v>
      </c>
      <c r="I40" s="3">
        <v>1353</v>
      </c>
    </row>
    <row r="41" spans="1:9" x14ac:dyDescent="0.25">
      <c r="A41" t="s">
        <v>24</v>
      </c>
      <c r="B41">
        <v>22</v>
      </c>
      <c r="C41" s="3">
        <v>3919</v>
      </c>
      <c r="D41" s="3">
        <v>3616</v>
      </c>
      <c r="F41" s="3">
        <v>0</v>
      </c>
      <c r="G41" s="3">
        <v>574</v>
      </c>
      <c r="H41" s="3">
        <v>850</v>
      </c>
      <c r="I41" s="3">
        <v>8959</v>
      </c>
    </row>
    <row r="42" spans="1:9" x14ac:dyDescent="0.25">
      <c r="A42" t="s">
        <v>48</v>
      </c>
      <c r="B42">
        <f>SUM(B40,B41)</f>
        <v>25</v>
      </c>
      <c r="C42" s="3">
        <f>SUM(C40,C41)</f>
        <v>4240</v>
      </c>
      <c r="D42" s="3">
        <f>SUM(D40,D41)</f>
        <v>3957</v>
      </c>
      <c r="F42" s="3">
        <f>SUM(F40,F41)</f>
        <v>0</v>
      </c>
      <c r="G42" s="3">
        <f>SUM(G40,G41)</f>
        <v>1235</v>
      </c>
      <c r="H42" s="3">
        <f>SUM(H40,H41)</f>
        <v>880</v>
      </c>
      <c r="I42" s="3">
        <f>SUM(I40,I41)</f>
        <v>10312</v>
      </c>
    </row>
    <row r="43" spans="1:9" x14ac:dyDescent="0.25">
      <c r="A43" t="s">
        <v>26</v>
      </c>
      <c r="B43">
        <v>3</v>
      </c>
      <c r="C43" s="3">
        <v>319</v>
      </c>
      <c r="D43" s="3">
        <v>351</v>
      </c>
      <c r="F43" s="3">
        <v>0</v>
      </c>
      <c r="G43" s="3">
        <v>480</v>
      </c>
      <c r="H43" s="3">
        <v>16</v>
      </c>
      <c r="I43" s="3">
        <v>1166</v>
      </c>
    </row>
    <row r="44" spans="1:9" x14ac:dyDescent="0.25">
      <c r="A44" t="s">
        <v>27</v>
      </c>
      <c r="B44">
        <v>28</v>
      </c>
      <c r="C44" s="3">
        <v>5332</v>
      </c>
      <c r="D44" s="3">
        <v>3919</v>
      </c>
      <c r="F44" s="3">
        <v>1080</v>
      </c>
      <c r="G44" s="3">
        <v>283</v>
      </c>
      <c r="H44" s="3">
        <v>815</v>
      </c>
      <c r="I44" s="3">
        <v>11429</v>
      </c>
    </row>
    <row r="45" spans="1:9" x14ac:dyDescent="0.25">
      <c r="A45" t="s">
        <v>28</v>
      </c>
      <c r="B45">
        <f>SUM(B43,B44)</f>
        <v>31</v>
      </c>
      <c r="C45" s="3">
        <f>SUM(C43,C44)</f>
        <v>5651</v>
      </c>
      <c r="D45" s="3">
        <f>SUM(D43,D44)</f>
        <v>4270</v>
      </c>
      <c r="F45" s="3">
        <f>SUM(F43,F44)</f>
        <v>1080</v>
      </c>
      <c r="G45" s="3">
        <f>SUM(G43,G44)</f>
        <v>763</v>
      </c>
      <c r="H45" s="3">
        <f>SUM(H43,H44)</f>
        <v>831</v>
      </c>
      <c r="I45" s="3">
        <f>SUM(I43,I44)</f>
        <v>12595</v>
      </c>
    </row>
    <row r="46" spans="1:9" x14ac:dyDescent="0.25">
      <c r="A46" t="s">
        <v>29</v>
      </c>
      <c r="B46">
        <f>SUM(B36,B39,B42,B45)</f>
        <v>156</v>
      </c>
      <c r="C46" s="3">
        <f>SUM(C36,C39,C42,C45)</f>
        <v>16842</v>
      </c>
      <c r="D46" s="3">
        <f>SUM(D36,D39,D42,D45)</f>
        <v>18144</v>
      </c>
      <c r="F46" s="3">
        <f>SUM(F36,F39,F42,F45)</f>
        <v>2855</v>
      </c>
      <c r="G46" s="3">
        <f>SUM(G36,G39,G42,G45)</f>
        <v>3534</v>
      </c>
      <c r="H46" s="3">
        <f>SUM(H36,H39,H42,H45)</f>
        <v>2505</v>
      </c>
      <c r="I46" s="3">
        <f>SUM(I36,I39,I42,I45)</f>
        <v>43880</v>
      </c>
    </row>
    <row r="47" spans="1:9" x14ac:dyDescent="0.25">
      <c r="A47" t="s">
        <v>30</v>
      </c>
      <c r="B47">
        <v>27</v>
      </c>
      <c r="C47" s="3">
        <v>6086</v>
      </c>
      <c r="D47" s="3">
        <v>2860</v>
      </c>
      <c r="F47" s="3">
        <v>596</v>
      </c>
      <c r="G47" s="3">
        <v>1029</v>
      </c>
      <c r="H47" s="3">
        <v>397</v>
      </c>
      <c r="I47" s="3">
        <v>10968</v>
      </c>
    </row>
    <row r="48" spans="1:9" x14ac:dyDescent="0.25">
      <c r="A48" t="s">
        <v>49</v>
      </c>
      <c r="B48">
        <v>2</v>
      </c>
      <c r="C48" s="3">
        <v>54</v>
      </c>
      <c r="D48" s="3">
        <v>186</v>
      </c>
      <c r="F48" s="3">
        <v>0</v>
      </c>
      <c r="G48" s="3">
        <v>30</v>
      </c>
      <c r="H48" s="3">
        <v>7</v>
      </c>
      <c r="I48" s="3">
        <v>277</v>
      </c>
    </row>
    <row r="49" spans="1:9" x14ac:dyDescent="0.25">
      <c r="A49" t="s">
        <v>50</v>
      </c>
      <c r="B49">
        <v>185</v>
      </c>
      <c r="C49" s="3">
        <v>22982</v>
      </c>
      <c r="D49" s="3">
        <v>21190</v>
      </c>
      <c r="F49" s="3">
        <v>3451</v>
      </c>
      <c r="G49" s="3">
        <v>4593</v>
      </c>
      <c r="H49" s="3">
        <v>2909</v>
      </c>
      <c r="I49" s="3">
        <v>55125</v>
      </c>
    </row>
    <row r="50" spans="1:9" x14ac:dyDescent="0.25">
      <c r="A50" t="s">
        <v>51</v>
      </c>
      <c r="B50">
        <v>1</v>
      </c>
      <c r="C50" s="3">
        <v>467</v>
      </c>
      <c r="D50" s="3">
        <v>11</v>
      </c>
      <c r="F50" s="3">
        <v>0</v>
      </c>
      <c r="G50" s="3">
        <v>62</v>
      </c>
      <c r="H50" s="3">
        <v>32</v>
      </c>
      <c r="I50" s="3">
        <v>572</v>
      </c>
    </row>
    <row r="51" spans="1:9" x14ac:dyDescent="0.25">
      <c r="A51" t="s">
        <v>52</v>
      </c>
      <c r="B51">
        <v>6</v>
      </c>
      <c r="C51" s="3">
        <v>2515</v>
      </c>
      <c r="D51" s="3">
        <v>473</v>
      </c>
      <c r="F51" s="3">
        <v>0</v>
      </c>
      <c r="G51" s="3">
        <v>13</v>
      </c>
      <c r="H51" s="3">
        <v>284</v>
      </c>
      <c r="I51" s="3">
        <v>3285</v>
      </c>
    </row>
    <row r="52" spans="1:9" x14ac:dyDescent="0.25">
      <c r="A52" t="s">
        <v>53</v>
      </c>
      <c r="B52">
        <v>7</v>
      </c>
      <c r="C52" s="3">
        <v>2982</v>
      </c>
      <c r="D52" s="3">
        <v>484</v>
      </c>
      <c r="F52" s="3">
        <v>0</v>
      </c>
      <c r="G52" s="3">
        <v>75</v>
      </c>
      <c r="H52" s="3">
        <v>316</v>
      </c>
      <c r="I52" s="3">
        <v>3857</v>
      </c>
    </row>
    <row r="53" spans="1:9" x14ac:dyDescent="0.25">
      <c r="A53" t="s">
        <v>54</v>
      </c>
      <c r="B53">
        <v>192</v>
      </c>
      <c r="C53" s="3">
        <v>25964</v>
      </c>
      <c r="D53" s="3">
        <v>21674</v>
      </c>
      <c r="F53" s="3">
        <v>3451</v>
      </c>
      <c r="G53" s="3">
        <v>4668</v>
      </c>
      <c r="H53" s="3">
        <v>3225</v>
      </c>
      <c r="I53" s="3">
        <v>58982</v>
      </c>
    </row>
    <row r="54" spans="1:9" x14ac:dyDescent="0.25">
      <c r="A54" t="s">
        <v>55</v>
      </c>
      <c r="B54">
        <v>6</v>
      </c>
      <c r="C54" s="3">
        <v>2372</v>
      </c>
      <c r="D54" s="3">
        <v>0</v>
      </c>
      <c r="F54" s="3">
        <v>0</v>
      </c>
      <c r="G54" s="3">
        <v>0</v>
      </c>
      <c r="H54" s="3">
        <v>0</v>
      </c>
      <c r="I54" s="3">
        <v>2372</v>
      </c>
    </row>
    <row r="55" spans="1:9" x14ac:dyDescent="0.25">
      <c r="A55" t="s">
        <v>56</v>
      </c>
      <c r="B55">
        <v>94</v>
      </c>
      <c r="C55" s="3">
        <v>0</v>
      </c>
      <c r="D55" s="3">
        <v>0</v>
      </c>
      <c r="F55" s="3">
        <v>0</v>
      </c>
      <c r="G55" s="3">
        <v>0</v>
      </c>
      <c r="H55" s="3">
        <v>0</v>
      </c>
      <c r="I55" s="3">
        <v>9665</v>
      </c>
    </row>
    <row r="56" spans="1:9" x14ac:dyDescent="0.25">
      <c r="A56" t="s">
        <v>37</v>
      </c>
      <c r="B56">
        <v>19</v>
      </c>
      <c r="C56" s="3">
        <v>2899</v>
      </c>
      <c r="D56" s="3">
        <v>2250</v>
      </c>
      <c r="F56" s="3">
        <v>0</v>
      </c>
      <c r="G56" s="3">
        <v>241</v>
      </c>
      <c r="H56" s="3">
        <v>131</v>
      </c>
      <c r="I56" s="3">
        <v>5521</v>
      </c>
    </row>
    <row r="57" spans="1:9" x14ac:dyDescent="0.25">
      <c r="A57" t="s">
        <v>38</v>
      </c>
      <c r="B57">
        <v>71</v>
      </c>
      <c r="C57" s="3">
        <v>0</v>
      </c>
      <c r="D57" s="3">
        <v>0</v>
      </c>
      <c r="F57" s="3">
        <v>0</v>
      </c>
      <c r="G57" s="3">
        <v>0</v>
      </c>
      <c r="H57" s="3">
        <v>0</v>
      </c>
      <c r="I57" s="3">
        <v>15522</v>
      </c>
    </row>
    <row r="58" spans="1:9" x14ac:dyDescent="0.25">
      <c r="A58" t="s">
        <v>57</v>
      </c>
      <c r="B58">
        <v>190</v>
      </c>
      <c r="C58" s="3">
        <v>5271</v>
      </c>
      <c r="D58" s="3">
        <v>2250</v>
      </c>
      <c r="F58" s="3">
        <v>0</v>
      </c>
      <c r="G58" s="3">
        <v>241</v>
      </c>
      <c r="H58" s="3">
        <v>131</v>
      </c>
      <c r="I58" s="3">
        <v>33080</v>
      </c>
    </row>
    <row r="59" spans="1:9" x14ac:dyDescent="0.25">
      <c r="A59" t="s">
        <v>40</v>
      </c>
      <c r="B59">
        <v>382</v>
      </c>
      <c r="C59" s="3">
        <v>31235</v>
      </c>
      <c r="D59" s="3">
        <v>23924</v>
      </c>
      <c r="F59" s="3">
        <v>3451</v>
      </c>
      <c r="G59" s="3">
        <f>SUM(G53,G58)</f>
        <v>4909</v>
      </c>
      <c r="H59" s="3">
        <v>3356</v>
      </c>
      <c r="I59" s="3">
        <v>92062</v>
      </c>
    </row>
    <row r="60" spans="1:9" x14ac:dyDescent="0.25">
      <c r="A60" t="s">
        <v>58</v>
      </c>
      <c r="B60">
        <v>44</v>
      </c>
      <c r="I60" s="3">
        <v>11155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B43" sqref="B43"/>
    </sheetView>
  </sheetViews>
  <sheetFormatPr defaultRowHeight="15" x14ac:dyDescent="0.25"/>
  <cols>
    <col min="1" max="1" width="60.85546875" customWidth="1"/>
    <col min="2" max="3" width="11.42578125" customWidth="1"/>
    <col min="4" max="4" width="12.140625" customWidth="1"/>
  </cols>
  <sheetData>
    <row r="1" spans="1:5" x14ac:dyDescent="0.25">
      <c r="A1" t="s">
        <v>59</v>
      </c>
      <c r="B1" s="1" t="s">
        <v>60</v>
      </c>
      <c r="C1" s="1" t="s">
        <v>61</v>
      </c>
      <c r="D1" s="1" t="s">
        <v>62</v>
      </c>
    </row>
    <row r="2" spans="1:5" x14ac:dyDescent="0.25">
      <c r="A2" t="s">
        <v>63</v>
      </c>
      <c r="B2" s="1">
        <v>2866</v>
      </c>
      <c r="C2" s="1">
        <v>5147</v>
      </c>
      <c r="D2" s="1">
        <v>7213</v>
      </c>
    </row>
    <row r="3" spans="1:5" x14ac:dyDescent="0.25">
      <c r="A3" t="s">
        <v>64</v>
      </c>
      <c r="B3" s="1">
        <v>11413</v>
      </c>
      <c r="C3" s="1">
        <v>13030</v>
      </c>
      <c r="D3" s="1">
        <v>14370</v>
      </c>
    </row>
    <row r="4" spans="1:5" x14ac:dyDescent="0.25">
      <c r="A4" t="s">
        <v>65</v>
      </c>
      <c r="B4" s="1">
        <v>14279</v>
      </c>
      <c r="C4" s="1">
        <v>18177</v>
      </c>
      <c r="D4" s="1">
        <v>21583</v>
      </c>
    </row>
    <row r="6" spans="1:5" x14ac:dyDescent="0.25">
      <c r="A6" t="s">
        <v>66</v>
      </c>
    </row>
    <row r="7" spans="1:5" x14ac:dyDescent="0.25">
      <c r="B7" s="1" t="s">
        <v>60</v>
      </c>
      <c r="C7" s="1" t="s">
        <v>61</v>
      </c>
      <c r="D7" s="1" t="s">
        <v>62</v>
      </c>
      <c r="E7" s="1" t="s">
        <v>67</v>
      </c>
    </row>
    <row r="8" spans="1:5" x14ac:dyDescent="0.25">
      <c r="A8" t="s">
        <v>68</v>
      </c>
      <c r="B8" s="1">
        <v>77</v>
      </c>
      <c r="C8" s="1">
        <v>59</v>
      </c>
      <c r="D8" s="1">
        <v>70</v>
      </c>
      <c r="E8" s="1">
        <v>46</v>
      </c>
    </row>
    <row r="9" spans="1:5" x14ac:dyDescent="0.25">
      <c r="A9" t="s">
        <v>69</v>
      </c>
      <c r="B9" s="1">
        <v>154</v>
      </c>
      <c r="C9" s="1">
        <v>109</v>
      </c>
      <c r="D9" s="1">
        <v>123</v>
      </c>
      <c r="E9" s="1">
        <v>138</v>
      </c>
    </row>
    <row r="10" spans="1:5" x14ac:dyDescent="0.25">
      <c r="A10" t="s">
        <v>70</v>
      </c>
      <c r="B10" s="1">
        <v>207</v>
      </c>
      <c r="C10" s="1">
        <v>119</v>
      </c>
      <c r="D10" s="1">
        <v>166</v>
      </c>
      <c r="E10" s="1">
        <v>165</v>
      </c>
    </row>
    <row r="11" spans="1:5" x14ac:dyDescent="0.25">
      <c r="A11" t="s">
        <v>71</v>
      </c>
      <c r="C11" s="1">
        <v>74</v>
      </c>
      <c r="D11" s="1">
        <v>109</v>
      </c>
    </row>
    <row r="12" spans="1:5" x14ac:dyDescent="0.25">
      <c r="A12" t="s">
        <v>72</v>
      </c>
      <c r="B12" s="1">
        <v>160</v>
      </c>
      <c r="C12" s="1">
        <v>114</v>
      </c>
      <c r="D12" s="1">
        <v>115</v>
      </c>
      <c r="E12" s="1">
        <v>123</v>
      </c>
    </row>
    <row r="13" spans="1:5" x14ac:dyDescent="0.25">
      <c r="A13" t="s">
        <v>73</v>
      </c>
      <c r="B13" s="1">
        <v>170</v>
      </c>
      <c r="C13" s="1">
        <v>142</v>
      </c>
      <c r="D13" s="1">
        <v>169</v>
      </c>
      <c r="E13" s="1">
        <v>143</v>
      </c>
    </row>
    <row r="14" spans="1:5" x14ac:dyDescent="0.25">
      <c r="A14" t="s">
        <v>74</v>
      </c>
      <c r="B14" s="1">
        <v>110</v>
      </c>
      <c r="C14" s="1">
        <v>83</v>
      </c>
      <c r="D14" s="1">
        <v>117</v>
      </c>
      <c r="E14" s="1">
        <v>93</v>
      </c>
    </row>
    <row r="15" spans="1:5" x14ac:dyDescent="0.25">
      <c r="A15" t="s">
        <v>75</v>
      </c>
      <c r="B15" s="1">
        <v>173</v>
      </c>
      <c r="C15" s="1">
        <v>142</v>
      </c>
      <c r="D15" s="1">
        <v>163</v>
      </c>
      <c r="E15" s="1">
        <v>152</v>
      </c>
    </row>
    <row r="16" spans="1:5" x14ac:dyDescent="0.25">
      <c r="A16" t="s">
        <v>76</v>
      </c>
      <c r="B16" s="1">
        <v>304</v>
      </c>
      <c r="C16" s="1">
        <v>210</v>
      </c>
      <c r="D16" s="1">
        <v>208</v>
      </c>
      <c r="E16" s="1">
        <v>204</v>
      </c>
    </row>
    <row r="17" spans="1:5" x14ac:dyDescent="0.25">
      <c r="A17" t="s">
        <v>77</v>
      </c>
      <c r="B17" s="1">
        <v>22</v>
      </c>
      <c r="C17" s="1">
        <v>19</v>
      </c>
      <c r="D17" s="1">
        <v>13</v>
      </c>
      <c r="E17" s="1">
        <v>11</v>
      </c>
    </row>
    <row r="18" spans="1:5" x14ac:dyDescent="0.25">
      <c r="A18" t="s">
        <v>78</v>
      </c>
      <c r="B18" s="1">
        <v>171</v>
      </c>
      <c r="C18" s="1">
        <v>149</v>
      </c>
      <c r="D18" s="1">
        <v>140</v>
      </c>
      <c r="E18" s="1">
        <v>135</v>
      </c>
    </row>
    <row r="19" spans="1:5" x14ac:dyDescent="0.25">
      <c r="A19" t="s">
        <v>79</v>
      </c>
    </row>
    <row r="20" spans="1:5" x14ac:dyDescent="0.25">
      <c r="A20" t="s">
        <v>80</v>
      </c>
      <c r="B20" s="1">
        <v>14</v>
      </c>
    </row>
    <row r="21" spans="1:5" x14ac:dyDescent="0.25">
      <c r="A21" t="s">
        <v>81</v>
      </c>
      <c r="B21" s="1">
        <v>30</v>
      </c>
    </row>
    <row r="22" spans="1:5" x14ac:dyDescent="0.25">
      <c r="A22" t="s">
        <v>82</v>
      </c>
      <c r="B22" s="1">
        <v>51</v>
      </c>
      <c r="C22" s="1">
        <v>29</v>
      </c>
    </row>
    <row r="23" spans="1:5" x14ac:dyDescent="0.25">
      <c r="A23" t="s">
        <v>83</v>
      </c>
      <c r="B23" s="1">
        <v>94</v>
      </c>
      <c r="C23" s="1">
        <v>29</v>
      </c>
    </row>
    <row r="24" spans="1:5" x14ac:dyDescent="0.25">
      <c r="A24" t="s">
        <v>84</v>
      </c>
      <c r="C24" s="1">
        <v>43</v>
      </c>
      <c r="D24">
        <v>80</v>
      </c>
      <c r="E24">
        <v>101</v>
      </c>
    </row>
    <row r="25" spans="1:5" x14ac:dyDescent="0.25">
      <c r="A25" t="s">
        <v>85</v>
      </c>
      <c r="C25" s="1">
        <v>20</v>
      </c>
    </row>
    <row r="26" spans="1:5" x14ac:dyDescent="0.25">
      <c r="A26" t="s">
        <v>86</v>
      </c>
      <c r="C26" s="1">
        <v>44</v>
      </c>
    </row>
    <row r="27" spans="1:5" x14ac:dyDescent="0.25">
      <c r="A27" t="s">
        <v>87</v>
      </c>
      <c r="C27" s="1">
        <v>39</v>
      </c>
    </row>
    <row r="28" spans="1:5" x14ac:dyDescent="0.25">
      <c r="A28" t="s">
        <v>88</v>
      </c>
      <c r="C28" s="1">
        <v>17</v>
      </c>
    </row>
    <row r="29" spans="1:5" x14ac:dyDescent="0.25">
      <c r="A29" t="s">
        <v>89</v>
      </c>
      <c r="D29" s="1">
        <v>2</v>
      </c>
    </row>
    <row r="30" spans="1:5" x14ac:dyDescent="0.25">
      <c r="A30" t="s">
        <v>90</v>
      </c>
      <c r="D30" s="1">
        <v>56</v>
      </c>
    </row>
    <row r="31" spans="1:5" x14ac:dyDescent="0.25">
      <c r="A31" t="s">
        <v>91</v>
      </c>
      <c r="E31" s="1">
        <v>75</v>
      </c>
    </row>
    <row r="32" spans="1:5" x14ac:dyDescent="0.25">
      <c r="A32" t="s">
        <v>92</v>
      </c>
      <c r="E32" s="1">
        <v>54</v>
      </c>
    </row>
    <row r="34" spans="1:5" x14ac:dyDescent="0.25">
      <c r="A34" t="s">
        <v>93</v>
      </c>
    </row>
    <row r="35" spans="1:5" x14ac:dyDescent="0.25">
      <c r="B35" s="1" t="s">
        <v>60</v>
      </c>
      <c r="C35" s="1" t="s">
        <v>61</v>
      </c>
      <c r="D35" s="1" t="s">
        <v>62</v>
      </c>
      <c r="E35" s="1" t="s">
        <v>67</v>
      </c>
    </row>
    <row r="36" spans="1:5" x14ac:dyDescent="0.25">
      <c r="A36" t="s">
        <v>94</v>
      </c>
      <c r="C36" s="1">
        <v>93</v>
      </c>
      <c r="D36" s="1">
        <v>50</v>
      </c>
      <c r="E36" s="1">
        <v>50</v>
      </c>
    </row>
    <row r="37" spans="1:5" x14ac:dyDescent="0.25">
      <c r="A37" t="s">
        <v>95</v>
      </c>
      <c r="D37" s="1">
        <v>14</v>
      </c>
    </row>
    <row r="38" spans="1:5" x14ac:dyDescent="0.25">
      <c r="A38" t="s">
        <v>96</v>
      </c>
      <c r="E38" s="1">
        <v>60</v>
      </c>
    </row>
    <row r="39" spans="1:5" x14ac:dyDescent="0.25">
      <c r="A39" t="s">
        <v>97</v>
      </c>
      <c r="E39" s="1">
        <v>42</v>
      </c>
    </row>
    <row r="40" spans="1:5" x14ac:dyDescent="0.25">
      <c r="A40" t="s">
        <v>98</v>
      </c>
      <c r="C40" s="1">
        <v>90</v>
      </c>
      <c r="D40" s="1">
        <v>120</v>
      </c>
      <c r="E40" s="1">
        <v>165</v>
      </c>
    </row>
    <row r="42" spans="1:5" x14ac:dyDescent="0.25">
      <c r="B42" s="1" t="s">
        <v>60</v>
      </c>
      <c r="C42" s="1" t="s">
        <v>61</v>
      </c>
      <c r="D42" s="1" t="s">
        <v>62</v>
      </c>
      <c r="E42" s="1" t="s">
        <v>67</v>
      </c>
    </row>
    <row r="43" spans="1:5" x14ac:dyDescent="0.25">
      <c r="A43" t="s">
        <v>40</v>
      </c>
      <c r="B43" s="1">
        <v>1737</v>
      </c>
      <c r="C43" s="1">
        <v>1624</v>
      </c>
      <c r="D43" s="1">
        <v>1715</v>
      </c>
      <c r="E43" s="1">
        <v>1757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15" sqref="A15"/>
    </sheetView>
  </sheetViews>
  <sheetFormatPr defaultRowHeight="15" x14ac:dyDescent="0.25"/>
  <cols>
    <col min="1" max="1" width="25.28515625" customWidth="1"/>
  </cols>
  <sheetData>
    <row r="1" spans="1:6" x14ac:dyDescent="0.25">
      <c r="B1" s="1" t="s">
        <v>100</v>
      </c>
      <c r="C1" s="1" t="s">
        <v>101</v>
      </c>
      <c r="D1" s="1" t="s">
        <v>0</v>
      </c>
      <c r="E1" s="1" t="s">
        <v>1</v>
      </c>
      <c r="F1" s="1" t="s">
        <v>2</v>
      </c>
    </row>
    <row r="2" spans="1:6" x14ac:dyDescent="0.25">
      <c r="A2" t="s">
        <v>99</v>
      </c>
      <c r="B2" s="1">
        <v>4836</v>
      </c>
      <c r="C2" s="1">
        <v>3234</v>
      </c>
      <c r="D2" s="1">
        <v>5098</v>
      </c>
      <c r="E2" s="1">
        <v>3570</v>
      </c>
      <c r="F2" s="1">
        <v>6605</v>
      </c>
    </row>
    <row r="3" spans="1:6" x14ac:dyDescent="0.25">
      <c r="A3" t="s">
        <v>102</v>
      </c>
      <c r="B3" s="1">
        <v>8</v>
      </c>
      <c r="C3" s="1">
        <v>6</v>
      </c>
      <c r="D3" s="1">
        <v>10</v>
      </c>
      <c r="E3" s="1">
        <v>7</v>
      </c>
      <c r="F3" s="1">
        <v>13</v>
      </c>
    </row>
    <row r="5" spans="1:6" x14ac:dyDescent="0.25">
      <c r="A5" t="s">
        <v>59</v>
      </c>
      <c r="B5" s="1" t="s">
        <v>60</v>
      </c>
      <c r="C5" s="1" t="s">
        <v>61</v>
      </c>
      <c r="D5" s="1" t="s">
        <v>62</v>
      </c>
      <c r="E5" s="1" t="s">
        <v>67</v>
      </c>
    </row>
    <row r="6" spans="1:6" x14ac:dyDescent="0.25">
      <c r="A6" t="s">
        <v>66</v>
      </c>
      <c r="B6" s="1">
        <v>1737</v>
      </c>
      <c r="C6" s="1">
        <v>1624</v>
      </c>
      <c r="D6" s="1">
        <v>1715</v>
      </c>
      <c r="E6" s="1">
        <v>1757</v>
      </c>
    </row>
    <row r="7" spans="1:6" x14ac:dyDescent="0.25">
      <c r="A7" t="s">
        <v>103</v>
      </c>
      <c r="B7" s="1">
        <v>1649</v>
      </c>
      <c r="C7" s="1">
        <v>1840</v>
      </c>
      <c r="D7" s="1">
        <v>2054</v>
      </c>
      <c r="E7" s="1">
        <v>1628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workbookViewId="0">
      <selection activeCell="F33" sqref="F33"/>
    </sheetView>
  </sheetViews>
  <sheetFormatPr defaultRowHeight="15" x14ac:dyDescent="0.25"/>
  <cols>
    <col min="1" max="1" width="21.5703125" customWidth="1"/>
    <col min="2" max="2" width="10.140625" bestFit="1" customWidth="1"/>
  </cols>
  <sheetData>
    <row r="1" spans="1:2" x14ac:dyDescent="0.25">
      <c r="A1" s="1" t="s">
        <v>104</v>
      </c>
    </row>
    <row r="3" spans="1:2" x14ac:dyDescent="0.25">
      <c r="A3" t="s">
        <v>66</v>
      </c>
    </row>
    <row r="4" spans="1:2" x14ac:dyDescent="0.25">
      <c r="A4" t="s">
        <v>68</v>
      </c>
      <c r="B4" s="2">
        <v>20943.25</v>
      </c>
    </row>
    <row r="5" spans="1:2" x14ac:dyDescent="0.25">
      <c r="A5" t="s">
        <v>69</v>
      </c>
      <c r="B5" s="2">
        <v>37030</v>
      </c>
    </row>
    <row r="6" spans="1:2" x14ac:dyDescent="0.25">
      <c r="A6" t="s">
        <v>105</v>
      </c>
      <c r="B6" s="2">
        <v>33630.75</v>
      </c>
    </row>
    <row r="7" spans="1:2" x14ac:dyDescent="0.25">
      <c r="A7" t="s">
        <v>72</v>
      </c>
      <c r="B7" s="2">
        <v>40723.75</v>
      </c>
    </row>
    <row r="8" spans="1:2" x14ac:dyDescent="0.25">
      <c r="A8" t="s">
        <v>73</v>
      </c>
      <c r="B8" s="2">
        <v>50972.25</v>
      </c>
    </row>
    <row r="9" spans="1:2" x14ac:dyDescent="0.25">
      <c r="A9" t="s">
        <v>74</v>
      </c>
      <c r="B9" s="2">
        <v>28071.5</v>
      </c>
    </row>
    <row r="10" spans="1:2" x14ac:dyDescent="0.25">
      <c r="A10" t="s">
        <v>75</v>
      </c>
      <c r="B10" s="2">
        <v>43227.75</v>
      </c>
    </row>
    <row r="11" spans="1:2" x14ac:dyDescent="0.25">
      <c r="A11" t="s">
        <v>76</v>
      </c>
      <c r="B11" s="2">
        <v>59335.75</v>
      </c>
    </row>
    <row r="12" spans="1:2" x14ac:dyDescent="0.25">
      <c r="A12" t="s">
        <v>106</v>
      </c>
      <c r="B12" s="2">
        <v>3377</v>
      </c>
    </row>
    <row r="13" spans="1:2" x14ac:dyDescent="0.25">
      <c r="A13" t="s">
        <v>107</v>
      </c>
      <c r="B13" s="2">
        <v>6837.5</v>
      </c>
    </row>
    <row r="14" spans="1:2" x14ac:dyDescent="0.25">
      <c r="A14" t="s">
        <v>83</v>
      </c>
      <c r="B14" s="2">
        <v>7132.75</v>
      </c>
    </row>
    <row r="15" spans="1:2" x14ac:dyDescent="0.25">
      <c r="A15" t="s">
        <v>85</v>
      </c>
      <c r="B15" s="2">
        <v>7751.25</v>
      </c>
    </row>
    <row r="16" spans="1:2" x14ac:dyDescent="0.25">
      <c r="A16" t="s">
        <v>108</v>
      </c>
      <c r="B16" s="2">
        <v>18910.25</v>
      </c>
    </row>
    <row r="17" spans="1:2" x14ac:dyDescent="0.25">
      <c r="A17" t="s">
        <v>86</v>
      </c>
      <c r="B17" s="2">
        <v>11605.5</v>
      </c>
    </row>
    <row r="18" spans="1:2" x14ac:dyDescent="0.25">
      <c r="A18" t="s">
        <v>109</v>
      </c>
      <c r="B18" s="2">
        <v>4224.75</v>
      </c>
    </row>
    <row r="19" spans="1:2" x14ac:dyDescent="0.25">
      <c r="A19" t="s">
        <v>122</v>
      </c>
      <c r="B19" s="2">
        <v>11839.25</v>
      </c>
    </row>
    <row r="20" spans="1:2" x14ac:dyDescent="0.25">
      <c r="A20" t="s">
        <v>84</v>
      </c>
      <c r="B20" s="2">
        <v>5112</v>
      </c>
    </row>
    <row r="21" spans="1:2" x14ac:dyDescent="0.25">
      <c r="A21" t="s">
        <v>78</v>
      </c>
      <c r="B21" s="2">
        <v>33498.5</v>
      </c>
    </row>
    <row r="22" spans="1:2" x14ac:dyDescent="0.25">
      <c r="B22" s="2">
        <f>SUM(B4,B5,B6,B7,B8,B9,B10,B11,B12,B13,B14,B15,B16,B17,B18,B19,B20,B21)</f>
        <v>424223.75</v>
      </c>
    </row>
    <row r="23" spans="1:2" x14ac:dyDescent="0.25">
      <c r="A23" t="s">
        <v>110</v>
      </c>
    </row>
    <row r="24" spans="1:2" x14ac:dyDescent="0.25">
      <c r="A24" t="s">
        <v>111</v>
      </c>
      <c r="B24" s="2">
        <v>7553.5</v>
      </c>
    </row>
    <row r="25" spans="1:2" x14ac:dyDescent="0.25">
      <c r="A25" t="s">
        <v>112</v>
      </c>
      <c r="B25" s="2">
        <v>42074.2</v>
      </c>
    </row>
    <row r="26" spans="1:2" x14ac:dyDescent="0.25">
      <c r="A26" t="s">
        <v>113</v>
      </c>
      <c r="B26" s="2">
        <v>54703.95</v>
      </c>
    </row>
    <row r="27" spans="1:2" x14ac:dyDescent="0.25">
      <c r="A27" t="s">
        <v>114</v>
      </c>
      <c r="B27" s="2">
        <v>31089.5</v>
      </c>
    </row>
    <row r="28" spans="1:2" x14ac:dyDescent="0.25">
      <c r="A28" t="s">
        <v>115</v>
      </c>
      <c r="B28" s="2">
        <v>57084.5</v>
      </c>
    </row>
    <row r="29" spans="1:2" x14ac:dyDescent="0.25">
      <c r="A29" t="s">
        <v>116</v>
      </c>
      <c r="B29" s="2">
        <v>19680</v>
      </c>
    </row>
    <row r="30" spans="1:2" x14ac:dyDescent="0.25">
      <c r="A30" t="s">
        <v>117</v>
      </c>
      <c r="B30" s="2">
        <v>20340</v>
      </c>
    </row>
    <row r="31" spans="1:2" x14ac:dyDescent="0.25">
      <c r="A31" t="s">
        <v>118</v>
      </c>
      <c r="B31" s="2">
        <v>1800</v>
      </c>
    </row>
    <row r="32" spans="1:2" x14ac:dyDescent="0.25">
      <c r="A32" t="s">
        <v>119</v>
      </c>
      <c r="B32" s="2">
        <v>9400</v>
      </c>
    </row>
    <row r="33" spans="1:2" x14ac:dyDescent="0.25">
      <c r="B33" s="2">
        <f>SUM(B24,B25,B26,B27,B28,B29,B30,B31,B32)</f>
        <v>243725.65</v>
      </c>
    </row>
    <row r="34" spans="1:2" x14ac:dyDescent="0.25">
      <c r="A34" t="s">
        <v>120</v>
      </c>
      <c r="B34" s="2">
        <f>SUM(B22,B33)</f>
        <v>667949.4</v>
      </c>
    </row>
    <row r="36" spans="1:2" x14ac:dyDescent="0.25">
      <c r="A36" t="s">
        <v>121</v>
      </c>
      <c r="B36" s="2">
        <v>48300</v>
      </c>
    </row>
    <row r="38" spans="1:2" x14ac:dyDescent="0.25">
      <c r="A38" t="s">
        <v>40</v>
      </c>
      <c r="B38" s="2">
        <f>SUM(B34,B36)</f>
        <v>716249.4</v>
      </c>
    </row>
    <row r="41" spans="1:2" x14ac:dyDescent="0.25">
      <c r="A41" s="1" t="s">
        <v>123</v>
      </c>
    </row>
    <row r="42" spans="1:2" x14ac:dyDescent="0.25">
      <c r="A42" s="1"/>
    </row>
    <row r="43" spans="1:2" x14ac:dyDescent="0.25">
      <c r="A43" t="s">
        <v>66</v>
      </c>
    </row>
    <row r="44" spans="1:2" x14ac:dyDescent="0.25">
      <c r="A44" t="s">
        <v>68</v>
      </c>
      <c r="B44" s="2">
        <v>22069.5</v>
      </c>
    </row>
    <row r="45" spans="1:2" x14ac:dyDescent="0.25">
      <c r="A45" t="s">
        <v>69</v>
      </c>
      <c r="B45" s="2">
        <v>41932.25</v>
      </c>
    </row>
    <row r="46" spans="1:2" x14ac:dyDescent="0.25">
      <c r="A46" t="s">
        <v>105</v>
      </c>
      <c r="B46" s="2">
        <v>45987.75</v>
      </c>
    </row>
    <row r="47" spans="1:2" x14ac:dyDescent="0.25">
      <c r="A47" t="s">
        <v>72</v>
      </c>
      <c r="B47" s="2">
        <v>38556.25</v>
      </c>
    </row>
    <row r="48" spans="1:2" x14ac:dyDescent="0.25">
      <c r="A48" t="s">
        <v>73</v>
      </c>
      <c r="B48" s="2">
        <v>57606</v>
      </c>
    </row>
    <row r="49" spans="1:2" x14ac:dyDescent="0.25">
      <c r="A49" t="s">
        <v>74</v>
      </c>
      <c r="B49" s="2">
        <v>39728.5</v>
      </c>
    </row>
    <row r="50" spans="1:2" x14ac:dyDescent="0.25">
      <c r="A50" t="s">
        <v>75</v>
      </c>
      <c r="B50" s="2">
        <v>53153.5</v>
      </c>
    </row>
    <row r="51" spans="1:2" x14ac:dyDescent="0.25">
      <c r="A51" t="s">
        <v>76</v>
      </c>
      <c r="B51" s="2">
        <v>60350.5</v>
      </c>
    </row>
    <row r="52" spans="1:2" x14ac:dyDescent="0.25">
      <c r="A52" t="s">
        <v>106</v>
      </c>
      <c r="B52" s="2">
        <v>1834</v>
      </c>
    </row>
    <row r="53" spans="1:2" x14ac:dyDescent="0.25">
      <c r="A53" t="s">
        <v>90</v>
      </c>
      <c r="B53" s="2">
        <v>13268</v>
      </c>
    </row>
    <row r="54" spans="1:2" x14ac:dyDescent="0.25">
      <c r="A54" t="s">
        <v>84</v>
      </c>
      <c r="B54" s="2">
        <v>702</v>
      </c>
    </row>
    <row r="55" spans="1:2" x14ac:dyDescent="0.25">
      <c r="A55" t="s">
        <v>89</v>
      </c>
      <c r="B55" s="2">
        <v>345</v>
      </c>
    </row>
    <row r="56" spans="1:2" x14ac:dyDescent="0.25">
      <c r="A56" t="s">
        <v>108</v>
      </c>
      <c r="B56" s="2">
        <v>23515</v>
      </c>
    </row>
    <row r="57" spans="1:2" x14ac:dyDescent="0.25">
      <c r="A57" t="s">
        <v>78</v>
      </c>
      <c r="B57" s="2">
        <v>30579.5</v>
      </c>
    </row>
    <row r="58" spans="1:2" x14ac:dyDescent="0.25">
      <c r="B58" s="2">
        <f>SUM(B44,B45,B46,B47,B48,B49,B50,B51,B52,B53,B54,B55,B56,B57)</f>
        <v>429627.75</v>
      </c>
    </row>
    <row r="59" spans="1:2" x14ac:dyDescent="0.25">
      <c r="A59" t="s">
        <v>110</v>
      </c>
    </row>
    <row r="60" spans="1:2" x14ac:dyDescent="0.25">
      <c r="A60" t="s">
        <v>111</v>
      </c>
      <c r="B60" s="2">
        <v>13271.5</v>
      </c>
    </row>
    <row r="61" spans="1:2" x14ac:dyDescent="0.25">
      <c r="A61" t="s">
        <v>112</v>
      </c>
      <c r="B61" s="2">
        <v>39263.5</v>
      </c>
    </row>
    <row r="62" spans="1:2" x14ac:dyDescent="0.25">
      <c r="A62" t="s">
        <v>113</v>
      </c>
      <c r="B62" s="2">
        <v>45220</v>
      </c>
    </row>
    <row r="63" spans="1:2" x14ac:dyDescent="0.25">
      <c r="A63" t="s">
        <v>114</v>
      </c>
      <c r="B63" s="2">
        <v>31910</v>
      </c>
    </row>
    <row r="64" spans="1:2" x14ac:dyDescent="0.25">
      <c r="A64" t="s">
        <v>115</v>
      </c>
      <c r="B64" s="2">
        <v>69633</v>
      </c>
    </row>
    <row r="65" spans="1:2" x14ac:dyDescent="0.25">
      <c r="A65" t="s">
        <v>116</v>
      </c>
      <c r="B65" s="2">
        <v>17840</v>
      </c>
    </row>
    <row r="66" spans="1:2" x14ac:dyDescent="0.25">
      <c r="A66" t="s">
        <v>117</v>
      </c>
      <c r="B66" s="2">
        <v>17910</v>
      </c>
    </row>
    <row r="67" spans="1:2" x14ac:dyDescent="0.25">
      <c r="A67" t="s">
        <v>118</v>
      </c>
      <c r="B67" s="2">
        <v>900</v>
      </c>
    </row>
    <row r="68" spans="1:2" x14ac:dyDescent="0.25">
      <c r="A68" t="s">
        <v>119</v>
      </c>
      <c r="B68" s="2">
        <v>10000</v>
      </c>
    </row>
    <row r="69" spans="1:2" x14ac:dyDescent="0.25">
      <c r="B69" s="2">
        <f>SUM(B60,B61,B62,B63,B64,B65,B66,B67,B68)</f>
        <v>245948</v>
      </c>
    </row>
    <row r="70" spans="1:2" x14ac:dyDescent="0.25">
      <c r="A70" t="s">
        <v>120</v>
      </c>
      <c r="B70" s="2">
        <f>SUM(B58,B69)</f>
        <v>675575.75</v>
      </c>
    </row>
    <row r="72" spans="1:2" x14ac:dyDescent="0.25">
      <c r="A72" t="s">
        <v>124</v>
      </c>
      <c r="B72" s="2">
        <v>58960</v>
      </c>
    </row>
    <row r="74" spans="1:2" x14ac:dyDescent="0.25">
      <c r="A74" t="s">
        <v>40</v>
      </c>
      <c r="B74" s="2">
        <f>SUM(B70,B72)</f>
        <v>734535.75</v>
      </c>
    </row>
    <row r="77" spans="1:2" x14ac:dyDescent="0.25">
      <c r="A77" s="1" t="s">
        <v>125</v>
      </c>
    </row>
    <row r="79" spans="1:2" x14ac:dyDescent="0.25">
      <c r="A79" t="s">
        <v>66</v>
      </c>
    </row>
    <row r="80" spans="1:2" x14ac:dyDescent="0.25">
      <c r="A80" t="s">
        <v>68</v>
      </c>
      <c r="B80" s="2">
        <v>15538</v>
      </c>
    </row>
    <row r="81" spans="1:2" x14ac:dyDescent="0.25">
      <c r="A81" t="s">
        <v>69</v>
      </c>
      <c r="B81" s="2">
        <v>64449</v>
      </c>
    </row>
    <row r="82" spans="1:2" x14ac:dyDescent="0.25">
      <c r="A82" t="s">
        <v>105</v>
      </c>
      <c r="B82" s="2">
        <v>68095.75</v>
      </c>
    </row>
    <row r="83" spans="1:2" x14ac:dyDescent="0.25">
      <c r="A83" t="s">
        <v>72</v>
      </c>
      <c r="B83" s="2">
        <v>44229.5</v>
      </c>
    </row>
    <row r="84" spans="1:2" x14ac:dyDescent="0.25">
      <c r="A84" t="s">
        <v>73</v>
      </c>
      <c r="B84" s="2">
        <v>55289</v>
      </c>
    </row>
    <row r="85" spans="1:2" x14ac:dyDescent="0.25">
      <c r="A85" t="s">
        <v>74</v>
      </c>
      <c r="B85" s="2">
        <v>34894.25</v>
      </c>
    </row>
    <row r="86" spans="1:2" x14ac:dyDescent="0.25">
      <c r="A86" t="s">
        <v>75</v>
      </c>
      <c r="B86" s="2">
        <v>51656.75</v>
      </c>
    </row>
    <row r="87" spans="1:2" x14ac:dyDescent="0.25">
      <c r="A87" t="s">
        <v>76</v>
      </c>
      <c r="B87" s="2">
        <v>61526.5</v>
      </c>
    </row>
    <row r="88" spans="1:2" x14ac:dyDescent="0.25">
      <c r="A88" t="s">
        <v>106</v>
      </c>
      <c r="B88" s="2">
        <v>1830</v>
      </c>
    </row>
    <row r="89" spans="1:2" x14ac:dyDescent="0.25">
      <c r="A89" t="s">
        <v>126</v>
      </c>
      <c r="B89" s="2">
        <v>26856</v>
      </c>
    </row>
    <row r="90" spans="1:2" x14ac:dyDescent="0.25">
      <c r="A90" t="s">
        <v>84</v>
      </c>
      <c r="B90" s="2">
        <v>2916</v>
      </c>
    </row>
    <row r="91" spans="1:2" x14ac:dyDescent="0.25">
      <c r="A91" t="s">
        <v>91</v>
      </c>
      <c r="B91" s="2">
        <v>34556.5</v>
      </c>
    </row>
    <row r="92" spans="1:2" x14ac:dyDescent="0.25">
      <c r="A92" t="s">
        <v>78</v>
      </c>
      <c r="B92" s="2">
        <v>31060.5</v>
      </c>
    </row>
    <row r="93" spans="1:2" x14ac:dyDescent="0.25">
      <c r="B93" s="2">
        <f>SUM(B80,B81,B82,B83,B84,B85,B86,B87,B88,B89,B90,B91,B92)</f>
        <v>492897.75</v>
      </c>
    </row>
    <row r="94" spans="1:2" x14ac:dyDescent="0.25">
      <c r="A94" t="s">
        <v>110</v>
      </c>
    </row>
    <row r="95" spans="1:2" x14ac:dyDescent="0.25">
      <c r="A95" t="s">
        <v>111</v>
      </c>
      <c r="B95" s="2">
        <v>18527</v>
      </c>
    </row>
    <row r="96" spans="1:2" x14ac:dyDescent="0.25">
      <c r="A96" t="s">
        <v>112</v>
      </c>
      <c r="B96" s="2">
        <v>33860</v>
      </c>
    </row>
    <row r="97" spans="1:2" x14ac:dyDescent="0.25">
      <c r="A97" t="s">
        <v>113</v>
      </c>
      <c r="B97" s="2">
        <v>25471.5</v>
      </c>
    </row>
    <row r="98" spans="1:2" x14ac:dyDescent="0.25">
      <c r="A98" t="s">
        <v>114</v>
      </c>
      <c r="B98" s="2">
        <v>13499.5</v>
      </c>
    </row>
    <row r="99" spans="1:2" x14ac:dyDescent="0.25">
      <c r="A99" t="s">
        <v>115</v>
      </c>
      <c r="B99" s="2">
        <v>54150</v>
      </c>
    </row>
    <row r="100" spans="1:2" x14ac:dyDescent="0.25">
      <c r="A100" t="s">
        <v>116</v>
      </c>
      <c r="B100" s="2">
        <v>22100</v>
      </c>
    </row>
    <row r="101" spans="1:2" x14ac:dyDescent="0.25">
      <c r="A101" t="s">
        <v>117</v>
      </c>
      <c r="B101" s="2">
        <v>17280</v>
      </c>
    </row>
    <row r="102" spans="1:2" x14ac:dyDescent="0.25">
      <c r="A102" t="s">
        <v>119</v>
      </c>
      <c r="B102" s="2">
        <v>7320</v>
      </c>
    </row>
    <row r="103" spans="1:2" x14ac:dyDescent="0.25">
      <c r="A103" t="s">
        <v>118</v>
      </c>
      <c r="B103" s="2">
        <v>0</v>
      </c>
    </row>
    <row r="104" spans="1:2" x14ac:dyDescent="0.25">
      <c r="B104" s="2">
        <f>SUM(B95,B96,B97,B98,B99,B100,B101,B102,B103)</f>
        <v>192208</v>
      </c>
    </row>
    <row r="105" spans="1:2" x14ac:dyDescent="0.25">
      <c r="B105" s="2"/>
    </row>
    <row r="106" spans="1:2" x14ac:dyDescent="0.25">
      <c r="A106" t="s">
        <v>120</v>
      </c>
      <c r="B106" s="2">
        <f>SUM(B93,B104)</f>
        <v>685105.75</v>
      </c>
    </row>
    <row r="108" spans="1:2" x14ac:dyDescent="0.25">
      <c r="A108" t="s">
        <v>127</v>
      </c>
      <c r="B108" s="2">
        <v>53523.5</v>
      </c>
    </row>
    <row r="110" spans="1:2" x14ac:dyDescent="0.25">
      <c r="A110" t="s">
        <v>40</v>
      </c>
      <c r="B110" s="2">
        <f>SUM(B106,B108)</f>
        <v>738629.25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Ukupan prihod</vt:lpstr>
      <vt:lpstr>Zbrirna tablica - Broj programa</vt:lpstr>
      <vt:lpstr>Izvedene predstave...</vt:lpstr>
      <vt:lpstr>Pretplate</vt:lpstr>
      <vt:lpstr>Program za mlade</vt:lpstr>
      <vt:lpstr>Prihodi od pretplata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sasa_jadranka</dc:creator>
  <cp:lastModifiedBy>Perše Tatjana</cp:lastModifiedBy>
  <dcterms:created xsi:type="dcterms:W3CDTF">2018-03-08T11:53:14Z</dcterms:created>
  <dcterms:modified xsi:type="dcterms:W3CDTF">2018-03-12T14:04:11Z</dcterms:modified>
</cp:coreProperties>
</file>