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22695" windowHeight="9270" activeTab="0"/>
  </bookViews>
  <sheets>
    <sheet name="plan 2019 - verzija 7" sheetId="1" r:id="rId1"/>
  </sheets>
  <definedNames>
    <definedName name="_xlnm.Print_Area" localSheetId="0">'plan 2019 - verzija 7'!$A$1:$N$228</definedName>
  </definedNames>
  <calcPr fullCalcOnLoad="1"/>
</workbook>
</file>

<file path=xl/sharedStrings.xml><?xml version="1.0" encoding="utf-8"?>
<sst xmlns="http://schemas.openxmlformats.org/spreadsheetml/2006/main" count="258" uniqueCount="162">
  <si>
    <t>Vrsta rashoda</t>
  </si>
  <si>
    <t>Iznos rashoda</t>
  </si>
  <si>
    <t xml:space="preserve">Iznos prihoda </t>
  </si>
  <si>
    <t>1.</t>
  </si>
  <si>
    <t>Plaće radnika</t>
  </si>
  <si>
    <t>Ukupan iznos rashoda</t>
  </si>
  <si>
    <t>Ukupan iznos prihoda</t>
  </si>
  <si>
    <t>Vlastita sredstva - iznajmljivanje prostora</t>
  </si>
  <si>
    <t>Vlastita sredstva - prodaja izdanja</t>
  </si>
  <si>
    <t>Vlastita sredstva - razne usluge</t>
  </si>
  <si>
    <t>Vlastita sredstva - ostalo (fin.prihodi)</t>
  </si>
  <si>
    <t xml:space="preserve">Ministarstvo kulture </t>
  </si>
  <si>
    <t xml:space="preserve">PGŽ </t>
  </si>
  <si>
    <t>Prihodi za posebne namjene</t>
  </si>
  <si>
    <t>Pomoći od izvanpr. korisnika</t>
  </si>
  <si>
    <t>Donacije</t>
  </si>
  <si>
    <t>Novčani iznos</t>
  </si>
  <si>
    <t>Broj radnika</t>
  </si>
  <si>
    <t>2.</t>
  </si>
  <si>
    <t>Redovna djelatnost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</si>
  <si>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</si>
  <si>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</si>
  <si>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</si>
  <si>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</si>
  <si>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</si>
  <si>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</si>
  <si>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</si>
  <si>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</si>
  <si>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</si>
  <si>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</si>
  <si>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</si>
  <si>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</si>
  <si>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Intelektualne i osobne usluge</t>
  </si>
  <si>
    <t>Računalne usluge</t>
  </si>
  <si>
    <t>Ostale usluge</t>
  </si>
  <si>
    <t>Naknade troškova osobama izvan radnog odnosa - stručno osposobljavanje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</si>
  <si>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</si>
  <si>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</si>
  <si>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</si>
  <si>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</si>
  <si>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</si>
  <si>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</si>
  <si>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Negativne tečajne razlike</t>
  </si>
  <si>
    <t>Zatezne kamate</t>
  </si>
  <si>
    <t xml:space="preserve">Ostali nespomenuti financijski rashodi </t>
  </si>
  <si>
    <t>Ukupno</t>
  </si>
  <si>
    <t>3.</t>
  </si>
  <si>
    <t>Programska djelatnost (izložbe, edukacija, nakladništvo, digitalizacija)</t>
  </si>
  <si>
    <t>NABAVA STRUČNE LITERATURE ZA MUZEJSKU KNJIŽNICU</t>
  </si>
  <si>
    <t>4.</t>
  </si>
  <si>
    <t xml:space="preserve">Tekući projekt EUROPSKA PRIJESTOLNICA KULTURE </t>
  </si>
  <si>
    <t>5.</t>
  </si>
  <si>
    <t>6.</t>
  </si>
  <si>
    <t>7.</t>
  </si>
  <si>
    <t>8.</t>
  </si>
  <si>
    <t>9.</t>
  </si>
  <si>
    <t>A)</t>
  </si>
  <si>
    <t xml:space="preserve">UKUPNO </t>
  </si>
  <si>
    <t xml:space="preserve">ZAŠTITNA OPREMA </t>
  </si>
  <si>
    <t>Izložba Riječki torpedo - prvi na svijetu</t>
  </si>
  <si>
    <t>Digitalizacija Zbirke fotografija i fotografske opreme</t>
  </si>
  <si>
    <t>PROJEKT PALAČA</t>
  </si>
  <si>
    <t>PROJEKT KLIMT</t>
  </si>
  <si>
    <t>PROJEKT GALEB</t>
  </si>
  <si>
    <t xml:space="preserve">ZAŠTITA MUZEJSKE GRAĐE - RESTAURACIJA I PRIMARNA ZAŠTITNA AMBALAŽA </t>
  </si>
  <si>
    <t xml:space="preserve">OTKUP MUZEJSKE GRAĐE </t>
  </si>
  <si>
    <t>NABAVA RAČUNALNE I KOMUNIKACIJSKE OPREME</t>
  </si>
  <si>
    <t>Stolno računalo - 4 komada</t>
  </si>
  <si>
    <t>Monitor - 3 komada</t>
  </si>
  <si>
    <t>Prijenosno računalo - 3 komada</t>
  </si>
  <si>
    <t>Vanjski tvrdi disk 2 TB - 7 komada</t>
  </si>
  <si>
    <t>Projektor - 12 komada</t>
  </si>
  <si>
    <t>All in one/touch screen - 6 komada</t>
  </si>
  <si>
    <t>Tablet - 10 komada</t>
  </si>
  <si>
    <t>Fotokopirni aparat/printer - 2 komada</t>
  </si>
  <si>
    <t xml:space="preserve">Projekcijska platna - 6 komada </t>
  </si>
  <si>
    <t>Mobitel - 1 komad</t>
  </si>
  <si>
    <t>Fotoaparat - 1 komad</t>
  </si>
  <si>
    <t>Kamera - 1 komad</t>
  </si>
  <si>
    <t>Stativ - 2 komada</t>
  </si>
  <si>
    <t>Bljeskalica - 1 komad</t>
  </si>
  <si>
    <t>Torba za aparat/kameru - 2 komada</t>
  </si>
  <si>
    <t>Zvučnici - 10 komada</t>
  </si>
  <si>
    <t>Slušalice - 10 komada</t>
  </si>
  <si>
    <t>MP3 - 5 komada</t>
  </si>
  <si>
    <t>Izložba Riječki torpedo - prvi na svijetu - gostovanje u Schiffahrtsmuseum Rostock</t>
  </si>
  <si>
    <t>Restauracija kostima Ružice Nenadović-Sokolić - Zbirka kazališne i filmske građe</t>
  </si>
  <si>
    <t>Restauracija torpeda i djelova torpeda - Tehnička zbirka</t>
  </si>
  <si>
    <t>Otkup dijelova torpeda za Tehničku zbirku</t>
  </si>
  <si>
    <t>Izložba NEPOZNATI KLIMT - tekući projekt, pripremni radovi</t>
  </si>
  <si>
    <t>Otkup predmeta za Zbirku Galeb</t>
  </si>
  <si>
    <t>Restauracija dijela Likovne zbirke</t>
  </si>
  <si>
    <t>Restauracija predmeta Zbirke umjetničkog obrta</t>
  </si>
  <si>
    <t>Restauracija namještaja na m/b Galeb</t>
  </si>
  <si>
    <t>Otkup predmeta za Likovnu zbirku</t>
  </si>
  <si>
    <t>Primarna zaštitna ambalaža</t>
  </si>
  <si>
    <t>Oprema za održavanje i zaštitu i mjerni i kontrolni uređaji za muzejski depo na brodu Galeb</t>
  </si>
  <si>
    <t xml:space="preserve">Izložba Hrvatska fotografija u zbirci Muzeja grada Rijeke </t>
  </si>
  <si>
    <t>Izrada makete RIKARD BENČIĆ, rekonstrukcija kompleksa 1826., M 1:50</t>
  </si>
  <si>
    <t xml:space="preserve">Istraživanje - troškovi službenih putovanja </t>
  </si>
  <si>
    <t>Otkup predmeta za Zbirku umjetničkog obrta</t>
  </si>
  <si>
    <t>Katalog Sušak-Rijeka 1948. Borderline</t>
  </si>
  <si>
    <t>Izložba i katalog MILAN MARJANOVIĆ</t>
  </si>
  <si>
    <t>Osiguranje predmeta koji idu na restauraciju</t>
  </si>
  <si>
    <t>Presnimavanje arhivskih filmova i izrada video materijala</t>
  </si>
  <si>
    <t>Restauracija navigacijske opreme i brijačkog namještaja na m/b Galeb</t>
  </si>
  <si>
    <t>Donacije muzejske građe</t>
  </si>
  <si>
    <t>Ostale usluge (tisak)</t>
  </si>
  <si>
    <t>Službena putovanja (ako se putuje nekim javnim prijevoznim sredstvom)</t>
  </si>
  <si>
    <t>Usluge promidžbe i informiranja (deplijan, plakat i pozivnice)</t>
  </si>
  <si>
    <t>Materijal i sirovine</t>
  </si>
  <si>
    <t>Intelektualne i osobne usluge (dizajn)</t>
  </si>
  <si>
    <t>Izložba SLIKE GRADA - gostovanje Kulturnog  centra iz Beograda</t>
  </si>
  <si>
    <t>Naknade troškova osobama izvan radnog odnosa (smještaj poslovnih partnera)</t>
  </si>
  <si>
    <t xml:space="preserve">Intelektualne i osobne usluge </t>
  </si>
  <si>
    <t>Ostale naknade troškova zaposlenima (korištenje vlastitog automobila)</t>
  </si>
  <si>
    <t>Službena putovanja (dnevnice, cestarine, smještaj i prijevoz javnim prijevoznim sredstvima)</t>
  </si>
  <si>
    <t>Knjige</t>
  </si>
  <si>
    <t>Materijal i djelovi za tekuće i investiciono održavanje</t>
  </si>
  <si>
    <t>Restauracija</t>
  </si>
  <si>
    <t>Muzejski izlošci i predmeti prirodnih rijetkosti</t>
  </si>
  <si>
    <t>Instrumenti, uređaji i strojevi (mjerni i kontrolni uređaji)</t>
  </si>
  <si>
    <t xml:space="preserve">Oprema za održavanje i zaštitu i mjerni i kontrolni uređaji za muzejski depo </t>
  </si>
  <si>
    <t>Oprema za održavanje i zaštitu (ormari i slično)</t>
  </si>
  <si>
    <t>Uredska oprema i namještaj</t>
  </si>
  <si>
    <t>Komunikacijska oprema</t>
  </si>
  <si>
    <t>Ostale usluge (izrada makete)</t>
  </si>
  <si>
    <t xml:space="preserve">Dokumentarni filmovi i video projekcije </t>
  </si>
  <si>
    <t>Intelektualne i osobne usluge (ako nekoga angažiramo za snimanje)</t>
  </si>
  <si>
    <t xml:space="preserve">Naknade troškova osobama izvan radnog odnosa </t>
  </si>
  <si>
    <t>Usluge telefona, pošte i prijevoza (transport)</t>
  </si>
  <si>
    <t>Ostale usluge (tu je i priprema za transport)</t>
  </si>
  <si>
    <t>Naknade troškova osobama izvan radnog odnosa (službena putovanja vanjskih suradnika)</t>
  </si>
  <si>
    <t>Projekti EPK 2020</t>
  </si>
  <si>
    <t>INFORMATIZACIJA - izrada web stranice</t>
  </si>
  <si>
    <t>Intelektualne i osobne usluge (prijevodi)</t>
  </si>
  <si>
    <t>Otkup - ostale zbirke</t>
  </si>
  <si>
    <t>Oprema za održavanje i zaštitu (lutke za kazališne kostime)</t>
  </si>
  <si>
    <t>Intelektualne i osobne usluge (snimanje dokumentarnih filmova)</t>
  </si>
  <si>
    <t>Službena putovanja (dnevnice, cestarine, smještaj za snimanje svejdočanstava)</t>
  </si>
  <si>
    <t>Ostale naknade troškova zaposlenima (korištenje vlastitog automobila za snimanje svejdočanstava)</t>
  </si>
  <si>
    <t xml:space="preserve">Ostale usluge </t>
  </si>
  <si>
    <t xml:space="preserve">Službena putovanja </t>
  </si>
  <si>
    <t xml:space="preserve">Ostale naknade troškova zaposlenima </t>
  </si>
  <si>
    <t xml:space="preserve">Usluge promidžbe i informiranja </t>
  </si>
  <si>
    <t>REKAPITULACIJA</t>
  </si>
  <si>
    <t>RASHODI ZA ZAPOSLENE</t>
  </si>
  <si>
    <t>Plaće za redovan rad</t>
  </si>
  <si>
    <t>Doprinosi za obvezno zdravstveno osiguranje</t>
  </si>
  <si>
    <t>Doprinosi za obvezno osiguranje u slučaju nezaposlenosti</t>
  </si>
  <si>
    <t>MATERIJALNI RASHODI</t>
  </si>
  <si>
    <t>Restauracija venecijanskog ogledala (II faza)</t>
  </si>
  <si>
    <t>Plaće u naravi</t>
  </si>
  <si>
    <t>Ostali rashodi za zaposlene</t>
  </si>
  <si>
    <t>10.</t>
  </si>
  <si>
    <t>Stupnjevano dokumentiranje procesa obnove broda Galeb - autorski honorar za fotografiranje i snimanje broda (stanje prije odlaska na remont, odlazak na remont, te fotografiranje radova u brodogradilištu</t>
  </si>
  <si>
    <t>Stalni muzejski postav na "Galebu" - istraživanja za stalni postav (troškovi službenih putovanja i ostale usluge), troškovi recenzija za Elaborat, lektura i prijevod tekstova za postav, digitalizacija arhivskih fotografija za postav, naknade za autorska prava (korištenje foto i video materijala), pripremni radovi na publikaciji, izrada makete broda, izrada replika uniformi, izrada MM aplikacija za postav</t>
  </si>
  <si>
    <r>
      <t xml:space="preserve">Ostalo (promidžba i usluge prijevoza inventara broda iz brodogradilišta u skladište - </t>
    </r>
    <r>
      <rPr>
        <i/>
        <sz val="11"/>
        <color indexed="10"/>
        <rFont val="Calibri"/>
        <family val="2"/>
      </rPr>
      <t>stavljeno 10.000 kn na kto 3233 da se ne otvara nova pozicija</t>
    </r>
    <r>
      <rPr>
        <i/>
        <sz val="11"/>
        <color indexed="12"/>
        <rFont val="Calibri"/>
        <family val="2"/>
      </rPr>
      <t>)</t>
    </r>
  </si>
  <si>
    <t>STALNI MUZEJSKI POSTAVI - m/b Galeb i Palača Šećerane</t>
  </si>
  <si>
    <t>Pozdrav iz Cresa-gostovanje Creskog muzeja, Cres</t>
  </si>
  <si>
    <t>Izvor prihoda -Grad Rijeka</t>
  </si>
  <si>
    <t>Column1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</si>
</sst>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12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12"/>
      <name val="Calibri"/>
      <family val="2"/>
    </font>
    <font>
      <b/>
      <sz val="11"/>
      <color indexed="14"/>
      <name val="Calibri"/>
      <family val="2"/>
    </font>
    <font>
      <i/>
      <sz val="11"/>
      <color indexed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i/>
      <sz val="11"/>
      <color rgb="FF0000FF"/>
      <name val="Calibri"/>
      <family val="2"/>
    </font>
    <font>
      <i/>
      <sz val="11"/>
      <color theme="1"/>
      <name val="Calibri"/>
      <family val="2"/>
    </font>
    <font>
      <b/>
      <i/>
      <sz val="11"/>
      <color rgb="FF0000FF"/>
      <name val="Calibri"/>
      <family val="2"/>
    </font>
    <font>
      <i/>
      <sz val="11"/>
      <color rgb="FFCC0099"/>
      <name val="Calibri"/>
      <family val="2"/>
    </font>
    <font>
      <b/>
      <sz val="11"/>
      <color rgb="FF0000FF"/>
      <name val="Calibri"/>
      <family val="2"/>
    </font>
    <font>
      <i/>
      <sz val="11"/>
      <color rgb="FFFF0000"/>
      <name val="Calibri"/>
      <family val="2"/>
    </font>
    <font>
      <b/>
      <sz val="11"/>
      <color rgb="FFFF0066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BE5F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164" fontId="0" fillId="34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164" fontId="0" fillId="0" borderId="10" xfId="0" applyNumberForma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Border="1" applyAlignment="1">
      <alignment horizontal="right" wrapText="1"/>
    </xf>
    <xf numFmtId="0" fontId="0" fillId="0" borderId="13" xfId="0" applyBorder="1" applyAlignment="1">
      <alignment horizontal="left" vertical="top" wrapText="1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left" wrapText="1"/>
    </xf>
    <xf numFmtId="0" fontId="0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47" fillId="0" borderId="13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47" fillId="0" borderId="14" xfId="0" applyFont="1" applyFill="1" applyBorder="1" applyAlignment="1">
      <alignment vertical="top" wrapText="1"/>
    </xf>
    <xf numFmtId="164" fontId="0" fillId="33" borderId="15" xfId="0" applyNumberFormat="1" applyFont="1" applyFill="1" applyBorder="1" applyAlignment="1">
      <alignment horizontal="left" vertical="top" wrapText="1"/>
    </xf>
    <xf numFmtId="0" fontId="47" fillId="33" borderId="16" xfId="0" applyFont="1" applyFill="1" applyBorder="1" applyAlignment="1">
      <alignment horizontal="left" wrapText="1"/>
    </xf>
    <xf numFmtId="164" fontId="8" fillId="34" borderId="16" xfId="0" applyNumberFormat="1" applyFont="1" applyFill="1" applyBorder="1" applyAlignment="1">
      <alignment horizontal="right" wrapText="1"/>
    </xf>
    <xf numFmtId="164" fontId="8" fillId="34" borderId="16" xfId="0" applyNumberFormat="1" applyFont="1" applyFill="1" applyBorder="1" applyAlignment="1">
      <alignment horizontal="left" wrapText="1"/>
    </xf>
    <xf numFmtId="164" fontId="8" fillId="34" borderId="17" xfId="0" applyNumberFormat="1" applyFont="1" applyFill="1" applyBorder="1" applyAlignment="1">
      <alignment horizontal="left" wrapText="1"/>
    </xf>
    <xf numFmtId="0" fontId="0" fillId="34" borderId="18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164" fontId="6" fillId="0" borderId="15" xfId="0" applyNumberFormat="1" applyFont="1" applyBorder="1" applyAlignment="1">
      <alignment horizontal="left" vertical="top" wrapText="1"/>
    </xf>
    <xf numFmtId="164" fontId="0" fillId="0" borderId="15" xfId="0" applyNumberFormat="1" applyFont="1" applyBorder="1" applyAlignment="1">
      <alignment horizontal="left" vertical="top" wrapText="1"/>
    </xf>
    <xf numFmtId="164" fontId="0" fillId="0" borderId="15" xfId="0" applyNumberFormat="1" applyFont="1" applyFill="1" applyBorder="1" applyAlignment="1">
      <alignment horizontal="left" vertical="top" wrapText="1"/>
    </xf>
    <xf numFmtId="164" fontId="0" fillId="0" borderId="19" xfId="0" applyNumberFormat="1" applyFont="1" applyBorder="1" applyAlignment="1">
      <alignment horizontal="left" vertical="top" wrapText="1"/>
    </xf>
    <xf numFmtId="164" fontId="8" fillId="33" borderId="16" xfId="0" applyNumberFormat="1" applyFont="1" applyFill="1" applyBorder="1" applyAlignment="1">
      <alignment horizontal="right" wrapText="1"/>
    </xf>
    <xf numFmtId="164" fontId="6" fillId="34" borderId="16" xfId="0" applyNumberFormat="1" applyFont="1" applyFill="1" applyBorder="1" applyAlignment="1">
      <alignment horizontal="left" wrapText="1"/>
    </xf>
    <xf numFmtId="164" fontId="6" fillId="34" borderId="17" xfId="0" applyNumberFormat="1" applyFont="1" applyFill="1" applyBorder="1" applyAlignment="1">
      <alignment horizontal="left" wrapText="1"/>
    </xf>
    <xf numFmtId="164" fontId="0" fillId="0" borderId="10" xfId="0" applyNumberFormat="1" applyBorder="1" applyAlignment="1">
      <alignment horizontal="left" vertical="top" wrapText="1"/>
    </xf>
    <xf numFmtId="164" fontId="49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164" fontId="0" fillId="0" borderId="20" xfId="0" applyNumberFormat="1" applyFont="1" applyBorder="1" applyAlignment="1">
      <alignment horizontal="left" vertical="top" wrapText="1"/>
    </xf>
    <xf numFmtId="164" fontId="0" fillId="0" borderId="20" xfId="0" applyNumberFormat="1" applyFill="1" applyBorder="1" applyAlignment="1">
      <alignment horizontal="right" wrapText="1"/>
    </xf>
    <xf numFmtId="164" fontId="0" fillId="0" borderId="20" xfId="0" applyNumberFormat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164" fontId="0" fillId="0" borderId="15" xfId="0" applyNumberFormat="1" applyBorder="1" applyAlignment="1">
      <alignment horizontal="left" vertical="top" wrapText="1"/>
    </xf>
    <xf numFmtId="0" fontId="0" fillId="14" borderId="18" xfId="0" applyFont="1" applyFill="1" applyBorder="1" applyAlignment="1">
      <alignment horizontal="left" vertical="top" wrapText="1"/>
    </xf>
    <xf numFmtId="0" fontId="0" fillId="14" borderId="15" xfId="0" applyFont="1" applyFill="1" applyBorder="1" applyAlignment="1">
      <alignment horizontal="left" vertical="top" wrapText="1"/>
    </xf>
    <xf numFmtId="164" fontId="47" fillId="33" borderId="16" xfId="0" applyNumberFormat="1" applyFont="1" applyFill="1" applyBorder="1" applyAlignment="1">
      <alignment horizontal="right" wrapText="1"/>
    </xf>
    <xf numFmtId="164" fontId="47" fillId="33" borderId="17" xfId="0" applyNumberFormat="1" applyFont="1" applyFill="1" applyBorder="1" applyAlignment="1">
      <alignment horizontal="right" wrapText="1"/>
    </xf>
    <xf numFmtId="0" fontId="0" fillId="14" borderId="15" xfId="0" applyFont="1" applyFill="1" applyBorder="1" applyAlignment="1">
      <alignment vertical="top" wrapText="1"/>
    </xf>
    <xf numFmtId="0" fontId="47" fillId="33" borderId="16" xfId="0" applyFont="1" applyFill="1" applyBorder="1" applyAlignment="1">
      <alignment wrapText="1"/>
    </xf>
    <xf numFmtId="164" fontId="47" fillId="34" borderId="16" xfId="0" applyNumberFormat="1" applyFont="1" applyFill="1" applyBorder="1" applyAlignment="1">
      <alignment horizontal="right" wrapText="1"/>
    </xf>
    <xf numFmtId="164" fontId="0" fillId="33" borderId="15" xfId="0" applyNumberForma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64" fontId="0" fillId="0" borderId="16" xfId="0" applyNumberFormat="1" applyFont="1" applyFill="1" applyBorder="1" applyAlignment="1">
      <alignment horizontal="left" vertical="top" wrapText="1"/>
    </xf>
    <xf numFmtId="164" fontId="0" fillId="0" borderId="17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>
      <alignment horizontal="right" wrapText="1"/>
    </xf>
    <xf numFmtId="164" fontId="51" fillId="0" borderId="10" xfId="0" applyNumberFormat="1" applyFont="1" applyFill="1" applyBorder="1" applyAlignment="1">
      <alignment horizontal="right" wrapText="1"/>
    </xf>
    <xf numFmtId="164" fontId="51" fillId="0" borderId="2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horizontal="left" vertical="top" wrapText="1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2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/>
    </xf>
    <xf numFmtId="0" fontId="52" fillId="0" borderId="13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4" fontId="52" fillId="0" borderId="10" xfId="0" applyNumberFormat="1" applyFont="1" applyBorder="1" applyAlignment="1">
      <alignment horizontal="right" wrapText="1"/>
    </xf>
    <xf numFmtId="164" fontId="52" fillId="0" borderId="10" xfId="0" applyNumberFormat="1" applyFont="1" applyFill="1" applyBorder="1" applyAlignment="1">
      <alignment horizontal="right" wrapText="1"/>
    </xf>
    <xf numFmtId="164" fontId="52" fillId="0" borderId="2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164" fontId="2" fillId="0" borderId="20" xfId="0" applyNumberFormat="1" applyFont="1" applyFill="1" applyBorder="1" applyAlignment="1">
      <alignment horizontal="right" wrapText="1"/>
    </xf>
    <xf numFmtId="0" fontId="51" fillId="0" borderId="10" xfId="0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horizontal="right" wrapText="1"/>
    </xf>
    <xf numFmtId="164" fontId="51" fillId="0" borderId="20" xfId="0" applyNumberFormat="1" applyFont="1" applyFill="1" applyBorder="1" applyAlignment="1">
      <alignment horizontal="right" wrapText="1"/>
    </xf>
    <xf numFmtId="0" fontId="51" fillId="0" borderId="13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164" fontId="52" fillId="0" borderId="10" xfId="0" applyNumberFormat="1" applyFont="1" applyFill="1" applyBorder="1" applyAlignment="1">
      <alignment horizontal="left" wrapText="1"/>
    </xf>
    <xf numFmtId="164" fontId="5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64" fontId="52" fillId="0" borderId="10" xfId="0" applyNumberFormat="1" applyFont="1" applyFill="1" applyBorder="1" applyAlignment="1">
      <alignment horizontal="left" vertical="top" wrapText="1"/>
    </xf>
    <xf numFmtId="164" fontId="52" fillId="0" borderId="10" xfId="0" applyNumberFormat="1" applyFont="1" applyFill="1" applyBorder="1" applyAlignment="1">
      <alignment horizontal="right" vertical="top" wrapText="1"/>
    </xf>
    <xf numFmtId="164" fontId="52" fillId="0" borderId="20" xfId="0" applyNumberFormat="1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wrapText="1"/>
    </xf>
    <xf numFmtId="0" fontId="6" fillId="34" borderId="15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 wrapText="1"/>
    </xf>
    <xf numFmtId="164" fontId="52" fillId="0" borderId="10" xfId="0" applyNumberFormat="1" applyFont="1" applyBorder="1" applyAlignment="1">
      <alignment horizontal="left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wrapText="1"/>
    </xf>
    <xf numFmtId="0" fontId="6" fillId="34" borderId="18" xfId="0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164" fontId="6" fillId="0" borderId="20" xfId="0" applyNumberFormat="1" applyFont="1" applyFill="1" applyBorder="1" applyAlignment="1">
      <alignment horizontal="right" wrapText="1"/>
    </xf>
    <xf numFmtId="164" fontId="0" fillId="0" borderId="10" xfId="0" applyNumberForma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" fontId="0" fillId="0" borderId="21" xfId="0" applyNumberFormat="1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52" fillId="0" borderId="2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64" fontId="2" fillId="0" borderId="2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1" fontId="0" fillId="0" borderId="21" xfId="0" applyNumberFormat="1" applyFill="1" applyBorder="1" applyAlignment="1">
      <alignment horizontal="left" wrapText="1"/>
    </xf>
    <xf numFmtId="0" fontId="47" fillId="33" borderId="22" xfId="0" applyFont="1" applyFill="1" applyBorder="1" applyAlignment="1">
      <alignment horizontal="left" wrapText="1"/>
    </xf>
    <xf numFmtId="0" fontId="51" fillId="0" borderId="21" xfId="0" applyFont="1" applyFill="1" applyBorder="1" applyAlignment="1">
      <alignment horizontal="left" wrapText="1"/>
    </xf>
    <xf numFmtId="1" fontId="52" fillId="0" borderId="21" xfId="0" applyNumberFormat="1" applyFont="1" applyFill="1" applyBorder="1" applyAlignment="1">
      <alignment horizontal="left" wrapText="1"/>
    </xf>
    <xf numFmtId="164" fontId="51" fillId="0" borderId="21" xfId="0" applyNumberFormat="1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164" fontId="54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164" fontId="2" fillId="0" borderId="2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4" fontId="2" fillId="0" borderId="20" xfId="0" applyNumberFormat="1" applyFont="1" applyFill="1" applyBorder="1" applyAlignment="1">
      <alignment horizontal="left" vertical="top" wrapText="1"/>
    </xf>
    <xf numFmtId="1" fontId="2" fillId="0" borderId="21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Border="1" applyAlignment="1">
      <alignment horizontal="left" wrapText="1"/>
    </xf>
    <xf numFmtId="164" fontId="51" fillId="2" borderId="10" xfId="0" applyNumberFormat="1" applyFont="1" applyFill="1" applyBorder="1" applyAlignment="1">
      <alignment horizontal="right" wrapText="1"/>
    </xf>
    <xf numFmtId="0" fontId="51" fillId="35" borderId="21" xfId="0" applyFont="1" applyFill="1" applyBorder="1" applyAlignment="1">
      <alignment horizontal="left" wrapText="1"/>
    </xf>
    <xf numFmtId="0" fontId="51" fillId="35" borderId="10" xfId="0" applyFont="1" applyFill="1" applyBorder="1" applyAlignment="1">
      <alignment horizontal="left" wrapText="1"/>
    </xf>
    <xf numFmtId="164" fontId="51" fillId="35" borderId="10" xfId="0" applyNumberFormat="1" applyFont="1" applyFill="1" applyBorder="1" applyAlignment="1">
      <alignment horizontal="right" wrapText="1"/>
    </xf>
    <xf numFmtId="164" fontId="51" fillId="35" borderId="10" xfId="0" applyNumberFormat="1" applyFont="1" applyFill="1" applyBorder="1" applyAlignment="1">
      <alignment horizontal="right" wrapText="1"/>
    </xf>
    <xf numFmtId="0" fontId="49" fillId="35" borderId="21" xfId="0" applyFont="1" applyFill="1" applyBorder="1" applyAlignment="1">
      <alignment horizontal="left" wrapText="1"/>
    </xf>
    <xf numFmtId="0" fontId="49" fillId="35" borderId="10" xfId="0" applyFont="1" applyFill="1" applyBorder="1" applyAlignment="1">
      <alignment horizontal="left" wrapText="1"/>
    </xf>
    <xf numFmtId="164" fontId="49" fillId="35" borderId="10" xfId="0" applyNumberFormat="1" applyFont="1" applyFill="1" applyBorder="1" applyAlignment="1">
      <alignment horizontal="right" wrapText="1"/>
    </xf>
    <xf numFmtId="164" fontId="51" fillId="35" borderId="20" xfId="0" applyNumberFormat="1" applyFont="1" applyFill="1" applyBorder="1" applyAlignment="1">
      <alignment horizontal="right" wrapText="1"/>
    </xf>
    <xf numFmtId="164" fontId="51" fillId="35" borderId="10" xfId="0" applyNumberFormat="1" applyFont="1" applyFill="1" applyBorder="1" applyAlignment="1">
      <alignment horizontal="left" vertical="top" wrapText="1"/>
    </xf>
    <xf numFmtId="164" fontId="51" fillId="35" borderId="10" xfId="0" applyNumberFormat="1" applyFont="1" applyFill="1" applyBorder="1" applyAlignment="1">
      <alignment horizontal="right" vertical="top" wrapText="1"/>
    </xf>
    <xf numFmtId="164" fontId="51" fillId="35" borderId="20" xfId="0" applyNumberFormat="1" applyFont="1" applyFill="1" applyBorder="1" applyAlignment="1">
      <alignment horizontal="left" vertical="top" wrapText="1"/>
    </xf>
    <xf numFmtId="0" fontId="55" fillId="35" borderId="10" xfId="0" applyFont="1" applyFill="1" applyBorder="1" applyAlignment="1">
      <alignment horizontal="left" wrapText="1"/>
    </xf>
    <xf numFmtId="164" fontId="55" fillId="35" borderId="10" xfId="0" applyNumberFormat="1" applyFont="1" applyFill="1" applyBorder="1" applyAlignment="1">
      <alignment horizontal="right" wrapText="1"/>
    </xf>
    <xf numFmtId="164" fontId="49" fillId="35" borderId="20" xfId="0" applyNumberFormat="1" applyFont="1" applyFill="1" applyBorder="1" applyAlignment="1">
      <alignment horizontal="right" wrapText="1"/>
    </xf>
    <xf numFmtId="0" fontId="55" fillId="35" borderId="21" xfId="0" applyFont="1" applyFill="1" applyBorder="1" applyAlignment="1">
      <alignment horizontal="left" wrapText="1"/>
    </xf>
    <xf numFmtId="164" fontId="55" fillId="35" borderId="20" xfId="0" applyNumberFormat="1" applyFont="1" applyFill="1" applyBorder="1" applyAlignment="1">
      <alignment horizontal="right" wrapText="1"/>
    </xf>
    <xf numFmtId="0" fontId="52" fillId="35" borderId="21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 vertical="top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13" fillId="35" borderId="10" xfId="0" applyNumberFormat="1" applyFont="1" applyFill="1" applyBorder="1" applyAlignment="1">
      <alignment horizontal="right" wrapText="1"/>
    </xf>
    <xf numFmtId="164" fontId="2" fillId="35" borderId="2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56" fillId="0" borderId="10" xfId="0" applyNumberFormat="1" applyFont="1" applyFill="1" applyBorder="1" applyAlignment="1">
      <alignment horizontal="right" wrapText="1"/>
    </xf>
    <xf numFmtId="164" fontId="56" fillId="0" borderId="10" xfId="0" applyNumberFormat="1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2" fillId="0" borderId="10" xfId="0" applyFont="1" applyFill="1" applyBorder="1" applyAlignment="1">
      <alignment/>
    </xf>
    <xf numFmtId="0" fontId="47" fillId="0" borderId="0" xfId="0" applyFont="1" applyFill="1" applyBorder="1" applyAlignment="1">
      <alignment vertical="top" wrapText="1"/>
    </xf>
    <xf numFmtId="0" fontId="0" fillId="14" borderId="21" xfId="0" applyFont="1" applyFill="1" applyBorder="1" applyAlignment="1">
      <alignment horizontal="left" vertical="top" wrapText="1"/>
    </xf>
    <xf numFmtId="0" fontId="0" fillId="14" borderId="10" xfId="0" applyFont="1" applyFill="1" applyBorder="1" applyAlignment="1">
      <alignment horizontal="left" vertical="top" wrapText="1"/>
    </xf>
    <xf numFmtId="0" fontId="53" fillId="2" borderId="21" xfId="0" applyFont="1" applyFill="1" applyBorder="1" applyAlignment="1">
      <alignment horizontal="left" vertical="top" wrapText="1"/>
    </xf>
    <xf numFmtId="0" fontId="53" fillId="2" borderId="10" xfId="0" applyFont="1" applyFill="1" applyBorder="1" applyAlignment="1">
      <alignment horizontal="left" vertical="top" wrapText="1"/>
    </xf>
    <xf numFmtId="164" fontId="53" fillId="2" borderId="10" xfId="0" applyNumberFormat="1" applyFont="1" applyFill="1" applyBorder="1" applyAlignment="1">
      <alignment horizontal="left" vertical="top" wrapText="1"/>
    </xf>
    <xf numFmtId="164" fontId="53" fillId="2" borderId="20" xfId="0" applyNumberFormat="1" applyFont="1" applyFill="1" applyBorder="1" applyAlignment="1">
      <alignment horizontal="left" vertical="top" wrapText="1"/>
    </xf>
    <xf numFmtId="0" fontId="51" fillId="2" borderId="21" xfId="0" applyFont="1" applyFill="1" applyBorder="1" applyAlignment="1">
      <alignment horizontal="left" vertical="top" wrapText="1"/>
    </xf>
    <xf numFmtId="0" fontId="51" fillId="2" borderId="10" xfId="0" applyFont="1" applyFill="1" applyBorder="1" applyAlignment="1">
      <alignment horizontal="left" vertical="top" wrapText="1"/>
    </xf>
    <xf numFmtId="164" fontId="51" fillId="2" borderId="10" xfId="0" applyNumberFormat="1" applyFont="1" applyFill="1" applyBorder="1" applyAlignment="1">
      <alignment horizontal="right" vertical="top" wrapText="1"/>
    </xf>
    <xf numFmtId="164" fontId="51" fillId="2" borderId="10" xfId="0" applyNumberFormat="1" applyFont="1" applyFill="1" applyBorder="1" applyAlignment="1">
      <alignment horizontal="left" vertical="top" wrapText="1"/>
    </xf>
    <xf numFmtId="164" fontId="51" fillId="2" borderId="20" xfId="0" applyNumberFormat="1" applyFont="1" applyFill="1" applyBorder="1" applyAlignment="1">
      <alignment horizontal="left" vertical="top" wrapText="1"/>
    </xf>
    <xf numFmtId="164" fontId="51" fillId="0" borderId="10" xfId="0" applyNumberFormat="1" applyFont="1" applyFill="1" applyBorder="1" applyAlignment="1">
      <alignment horizontal="right" vertical="top" wrapText="1"/>
    </xf>
    <xf numFmtId="164" fontId="51" fillId="0" borderId="20" xfId="0" applyNumberFormat="1" applyFont="1" applyFill="1" applyBorder="1" applyAlignment="1">
      <alignment horizontal="left" vertical="top" wrapText="1"/>
    </xf>
    <xf numFmtId="164" fontId="49" fillId="35" borderId="10" xfId="0" applyNumberFormat="1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 wrapText="1"/>
    </xf>
    <xf numFmtId="164" fontId="8" fillId="33" borderId="17" xfId="0" applyNumberFormat="1" applyFont="1" applyFill="1" applyBorder="1" applyAlignment="1">
      <alignment horizontal="right" wrapText="1"/>
    </xf>
    <xf numFmtId="0" fontId="47" fillId="33" borderId="24" xfId="0" applyFont="1" applyFill="1" applyBorder="1" applyAlignment="1">
      <alignment horizontal="left" wrapText="1"/>
    </xf>
    <xf numFmtId="0" fontId="47" fillId="33" borderId="25" xfId="0" applyFont="1" applyFill="1" applyBorder="1" applyAlignment="1">
      <alignment horizontal="left" wrapText="1"/>
    </xf>
    <xf numFmtId="164" fontId="8" fillId="33" borderId="25" xfId="0" applyNumberFormat="1" applyFont="1" applyFill="1" applyBorder="1" applyAlignment="1">
      <alignment horizontal="right" wrapText="1"/>
    </xf>
    <xf numFmtId="164" fontId="6" fillId="34" borderId="25" xfId="0" applyNumberFormat="1" applyFont="1" applyFill="1" applyBorder="1" applyAlignment="1">
      <alignment horizontal="left" wrapText="1"/>
    </xf>
    <xf numFmtId="164" fontId="6" fillId="34" borderId="26" xfId="0" applyNumberFormat="1" applyFont="1" applyFill="1" applyBorder="1" applyAlignment="1">
      <alignment horizontal="left" wrapText="1"/>
    </xf>
    <xf numFmtId="0" fontId="51" fillId="35" borderId="10" xfId="0" applyFont="1" applyFill="1" applyBorder="1" applyAlignment="1">
      <alignment wrapText="1"/>
    </xf>
    <xf numFmtId="0" fontId="0" fillId="34" borderId="21" xfId="0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52" fillId="0" borderId="22" xfId="0" applyFont="1" applyFill="1" applyBorder="1" applyAlignment="1">
      <alignment horizontal="left" wrapText="1"/>
    </xf>
    <xf numFmtId="0" fontId="52" fillId="0" borderId="16" xfId="0" applyFont="1" applyFill="1" applyBorder="1" applyAlignment="1">
      <alignment horizontal="left" vertical="top" wrapText="1"/>
    </xf>
    <xf numFmtId="164" fontId="52" fillId="0" borderId="16" xfId="0" applyNumberFormat="1" applyFont="1" applyBorder="1" applyAlignment="1">
      <alignment horizontal="right" wrapText="1"/>
    </xf>
    <xf numFmtId="164" fontId="52" fillId="0" borderId="16" xfId="0" applyNumberFormat="1" applyFont="1" applyFill="1" applyBorder="1" applyAlignment="1">
      <alignment horizontal="right" vertical="top" wrapText="1"/>
    </xf>
    <xf numFmtId="164" fontId="52" fillId="0" borderId="16" xfId="0" applyNumberFormat="1" applyFont="1" applyFill="1" applyBorder="1" applyAlignment="1">
      <alignment horizontal="left" vertical="top" wrapText="1"/>
    </xf>
    <xf numFmtId="164" fontId="52" fillId="0" borderId="17" xfId="0" applyNumberFormat="1" applyFont="1" applyFill="1" applyBorder="1" applyAlignment="1">
      <alignment horizontal="left" vertical="top" wrapText="1"/>
    </xf>
    <xf numFmtId="0" fontId="57" fillId="35" borderId="21" xfId="0" applyFont="1" applyFill="1" applyBorder="1" applyAlignment="1">
      <alignment horizontal="left" vertical="top" wrapText="1"/>
    </xf>
    <xf numFmtId="0" fontId="57" fillId="35" borderId="10" xfId="0" applyFont="1" applyFill="1" applyBorder="1" applyAlignment="1">
      <alignment horizontal="left" vertical="top" wrapText="1"/>
    </xf>
    <xf numFmtId="164" fontId="57" fillId="35" borderId="10" xfId="0" applyNumberFormat="1" applyFont="1" applyFill="1" applyBorder="1" applyAlignment="1">
      <alignment horizontal="right" vertical="top" wrapText="1"/>
    </xf>
    <xf numFmtId="164" fontId="57" fillId="35" borderId="10" xfId="0" applyNumberFormat="1" applyFont="1" applyFill="1" applyBorder="1" applyAlignment="1">
      <alignment horizontal="left" vertical="top" wrapText="1"/>
    </xf>
    <xf numFmtId="164" fontId="57" fillId="35" borderId="20" xfId="0" applyNumberFormat="1" applyFont="1" applyFill="1" applyBorder="1" applyAlignment="1">
      <alignment horizontal="left" vertical="top" wrapText="1"/>
    </xf>
    <xf numFmtId="0" fontId="2" fillId="35" borderId="21" xfId="0" applyFont="1" applyFill="1" applyBorder="1" applyAlignment="1">
      <alignment horizontal="left" wrapText="1"/>
    </xf>
    <xf numFmtId="164" fontId="2" fillId="35" borderId="10" xfId="0" applyNumberFormat="1" applyFont="1" applyFill="1" applyBorder="1" applyAlignment="1">
      <alignment horizontal="left" vertical="top" wrapText="1"/>
    </xf>
    <xf numFmtId="164" fontId="2" fillId="35" borderId="2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0" fillId="34" borderId="27" xfId="0" applyFill="1" applyBorder="1" applyAlignment="1">
      <alignment horizontal="left" vertical="top" wrapText="1"/>
    </xf>
    <xf numFmtId="0" fontId="0" fillId="34" borderId="23" xfId="0" applyFill="1" applyBorder="1" applyAlignment="1">
      <alignment horizontal="left" vertical="top" wrapText="1"/>
    </xf>
    <xf numFmtId="164" fontId="0" fillId="0" borderId="23" xfId="0" applyNumberFormat="1" applyFont="1" applyFill="1" applyBorder="1" applyAlignment="1">
      <alignment horizontal="left" vertical="top" wrapText="1"/>
    </xf>
    <xf numFmtId="164" fontId="2" fillId="0" borderId="16" xfId="0" applyNumberFormat="1" applyFont="1" applyFill="1" applyBorder="1" applyAlignment="1">
      <alignment horizontal="left" vertical="top" wrapText="1"/>
    </xf>
    <xf numFmtId="164" fontId="0" fillId="0" borderId="10" xfId="0" applyNumberFormat="1" applyFill="1" applyBorder="1" applyAlignment="1">
      <alignment horizontal="left" vertical="top" wrapText="1"/>
    </xf>
    <xf numFmtId="164" fontId="0" fillId="0" borderId="10" xfId="0" applyNumberFormat="1" applyFill="1" applyBorder="1" applyAlignment="1">
      <alignment vertical="top" wrapText="1"/>
    </xf>
    <xf numFmtId="0" fontId="58" fillId="33" borderId="28" xfId="0" applyFont="1" applyFill="1" applyBorder="1" applyAlignment="1">
      <alignment horizontal="left" wrapText="1"/>
    </xf>
    <xf numFmtId="0" fontId="58" fillId="33" borderId="29" xfId="0" applyFont="1" applyFill="1" applyBorder="1" applyAlignment="1">
      <alignment wrapText="1"/>
    </xf>
    <xf numFmtId="164" fontId="58" fillId="33" borderId="29" xfId="0" applyNumberFormat="1" applyFont="1" applyFill="1" applyBorder="1" applyAlignment="1">
      <alignment horizontal="right" wrapText="1"/>
    </xf>
    <xf numFmtId="164" fontId="10" fillId="33" borderId="29" xfId="0" applyNumberFormat="1" applyFont="1" applyFill="1" applyBorder="1" applyAlignment="1">
      <alignment horizontal="right" wrapText="1"/>
    </xf>
    <xf numFmtId="164" fontId="10" fillId="33" borderId="30" xfId="0" applyNumberFormat="1" applyFont="1" applyFill="1" applyBorder="1" applyAlignment="1">
      <alignment horizontal="right" wrapText="1"/>
    </xf>
    <xf numFmtId="164" fontId="0" fillId="0" borderId="15" xfId="0" applyNumberFormat="1" applyFill="1" applyBorder="1" applyAlignment="1">
      <alignment horizontal="left" vertical="top" wrapText="1"/>
    </xf>
    <xf numFmtId="164" fontId="0" fillId="0" borderId="19" xfId="0" applyNumberFormat="1" applyFont="1" applyFill="1" applyBorder="1" applyAlignment="1">
      <alignment horizontal="left" vertical="top" wrapText="1"/>
    </xf>
    <xf numFmtId="164" fontId="47" fillId="0" borderId="15" xfId="0" applyNumberFormat="1" applyFont="1" applyFill="1" applyBorder="1" applyAlignment="1">
      <alignment horizontal="left" vertical="top" wrapText="1"/>
    </xf>
    <xf numFmtId="164" fontId="47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20" xfId="0" applyNumberFormat="1" applyFont="1" applyFill="1" applyBorder="1" applyAlignment="1">
      <alignment horizontal="left" vertical="top" wrapText="1"/>
    </xf>
    <xf numFmtId="164" fontId="6" fillId="0" borderId="19" xfId="0" applyNumberFormat="1" applyFont="1" applyFill="1" applyBorder="1" applyAlignment="1">
      <alignment horizontal="left" vertical="top" wrapText="1"/>
    </xf>
    <xf numFmtId="164" fontId="6" fillId="0" borderId="23" xfId="0" applyNumberFormat="1" applyFont="1" applyFill="1" applyBorder="1" applyAlignment="1">
      <alignment horizontal="left" vertical="top" wrapText="1"/>
    </xf>
    <xf numFmtId="164" fontId="0" fillId="0" borderId="23" xfId="0" applyNumberFormat="1" applyFill="1" applyBorder="1" applyAlignment="1">
      <alignment horizontal="left" vertical="top" wrapText="1"/>
    </xf>
    <xf numFmtId="164" fontId="0" fillId="0" borderId="31" xfId="0" applyNumberFormat="1" applyFont="1" applyFill="1" applyBorder="1" applyAlignment="1">
      <alignment horizontal="left" vertical="top" wrapText="1"/>
    </xf>
    <xf numFmtId="1" fontId="0" fillId="0" borderId="16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N228" comment="" totalsRowShown="0">
  <autoFilter ref="A1:N228"/>
  <tableColumns count="14">
    <tableColumn id="1" name="Column1"/>
    <tableColumn id="2" name="Vrsta rashoda"/>
    <tableColumn id="3" name="Iznos rashoda"/>
    <tableColumn id="4" name="Iznos prihoda "/>
    <tableColumn id="5" name="Izvor prihoda -Grad Rijeka"/>
    <tableColumn id="6" name="Vlastita sredstva - iznajmljivanje prostora"/>
    <tableColumn id="7" name="Vlastita sredstva - prodaja izdanja"/>
    <tableColumn id="8" name="Vlastita sredstva - razne usluge"/>
    <tableColumn id="9" name="Vlastita sredstva - ostalo (fin.prihodi)"/>
    <tableColumn id="10" name="Ministarstvo kulture "/>
    <tableColumn id="11" name="PGŽ "/>
    <tableColumn id="12" name="Prihodi za posebne namjene"/>
    <tableColumn id="13" name="Pomoći od izvanpr. korisnika"/>
    <tableColumn id="14" name="Donacij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5"/>
  <sheetViews>
    <sheetView tabSelected="1" zoomScaleSheetLayoutView="50" zoomScalePageLayoutView="0" workbookViewId="0" topLeftCell="A1">
      <pane ySplit="1" topLeftCell="A167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11.00390625" style="1" customWidth="1"/>
    <col min="2" max="2" width="27.421875" style="1" customWidth="1"/>
    <col min="3" max="3" width="21.421875" style="43" customWidth="1"/>
    <col min="4" max="4" width="19.8515625" style="43" bestFit="1" customWidth="1"/>
    <col min="5" max="5" width="25.8515625" style="44" customWidth="1"/>
    <col min="6" max="6" width="39.57421875" style="43" customWidth="1"/>
    <col min="7" max="7" width="32.7109375" style="43" customWidth="1"/>
    <col min="8" max="8" width="30.421875" style="43" customWidth="1"/>
    <col min="9" max="9" width="36.00390625" style="43" customWidth="1"/>
    <col min="10" max="10" width="21.421875" style="43" customWidth="1"/>
    <col min="11" max="11" width="16.421875" style="43" bestFit="1" customWidth="1"/>
    <col min="12" max="13" width="28.28125" style="43" customWidth="1"/>
    <col min="14" max="14" width="16.57421875" style="43" bestFit="1" customWidth="1"/>
    <col min="15" max="15" width="15.7109375" style="1" customWidth="1"/>
    <col min="16" max="16384" width="9.140625" style="1" customWidth="1"/>
  </cols>
  <sheetData>
    <row r="1" spans="1:15" ht="15.75" thickBot="1">
      <c r="A1" s="2" t="s">
        <v>161</v>
      </c>
      <c r="B1" s="2" t="s">
        <v>0</v>
      </c>
      <c r="C1" s="226" t="s">
        <v>1</v>
      </c>
      <c r="D1" s="226" t="s">
        <v>2</v>
      </c>
      <c r="E1" s="227" t="s">
        <v>160</v>
      </c>
      <c r="F1" s="37" t="s">
        <v>7</v>
      </c>
      <c r="G1" s="37" t="s">
        <v>8</v>
      </c>
      <c r="H1" s="37" t="s">
        <v>9</v>
      </c>
      <c r="I1" s="52" t="s">
        <v>10</v>
      </c>
      <c r="J1" s="37" t="s">
        <v>11</v>
      </c>
      <c r="K1" s="37" t="s">
        <v>12</v>
      </c>
      <c r="L1" s="37" t="s">
        <v>13</v>
      </c>
      <c r="M1" s="37" t="s">
        <v>14</v>
      </c>
      <c r="N1" s="39" t="s">
        <v>15</v>
      </c>
      <c r="O1" s="17"/>
    </row>
    <row r="2" spans="1:15" s="3" customFormat="1" ht="30">
      <c r="A2" s="53" t="s">
        <v>3</v>
      </c>
      <c r="B2" s="57" t="s">
        <v>4</v>
      </c>
      <c r="C2" s="60" t="s">
        <v>5</v>
      </c>
      <c r="D2" s="29" t="s">
        <v>6</v>
      </c>
      <c r="E2" s="36"/>
      <c r="O2" s="27"/>
    </row>
    <row r="3" spans="1:15" s="3" customFormat="1" ht="15">
      <c r="A3" s="129"/>
      <c r="B3" s="4" t="s">
        <v>16</v>
      </c>
      <c r="C3" s="5">
        <f>D3</f>
        <v>2114720</v>
      </c>
      <c r="D3" s="6">
        <f>SUM(E3:N3)</f>
        <v>2114720</v>
      </c>
      <c r="E3" s="177">
        <v>2114720</v>
      </c>
      <c r="F3" s="7"/>
      <c r="G3" s="7"/>
      <c r="H3" s="7"/>
      <c r="I3" s="7"/>
      <c r="J3" s="7"/>
      <c r="K3" s="7"/>
      <c r="L3" s="7"/>
      <c r="M3" s="7"/>
      <c r="N3" s="48"/>
      <c r="O3" s="27"/>
    </row>
    <row r="4" spans="1:15" s="8" customFormat="1" ht="15.75" thickBot="1">
      <c r="A4" s="130"/>
      <c r="B4" s="61" t="s">
        <v>17</v>
      </c>
      <c r="C4" s="63"/>
      <c r="D4" s="244"/>
      <c r="E4" s="62">
        <v>16</v>
      </c>
      <c r="F4" s="63"/>
      <c r="G4" s="63"/>
      <c r="H4" s="63"/>
      <c r="I4" s="63"/>
      <c r="J4" s="63"/>
      <c r="K4" s="63"/>
      <c r="L4" s="63"/>
      <c r="M4" s="63"/>
      <c r="N4" s="64"/>
      <c r="O4" s="47"/>
    </row>
    <row r="5" spans="1:15" s="10" customFormat="1" ht="15">
      <c r="A5" s="53" t="s">
        <v>18</v>
      </c>
      <c r="B5" s="57" t="s">
        <v>19</v>
      </c>
      <c r="C5" s="38"/>
      <c r="D5" s="38"/>
      <c r="E5" s="109"/>
      <c r="F5" s="38"/>
      <c r="G5" s="38"/>
      <c r="H5" s="38"/>
      <c r="I5" s="233"/>
      <c r="J5" s="38"/>
      <c r="K5" s="38"/>
      <c r="L5" s="38"/>
      <c r="M5" s="38"/>
      <c r="N5" s="234"/>
      <c r="O5" s="9"/>
    </row>
    <row r="6" spans="1:15" s="14" customFormat="1" ht="15">
      <c r="A6" s="131">
        <v>3211</v>
      </c>
      <c r="B6" s="114" t="s">
        <v>20</v>
      </c>
      <c r="C6" s="11">
        <f>D6</f>
        <v>2000</v>
      </c>
      <c r="D6" s="11">
        <f>SUM(E6:N6)</f>
        <v>2000</v>
      </c>
      <c r="E6" s="12"/>
      <c r="F6" s="11"/>
      <c r="G6" s="11">
        <v>2000</v>
      </c>
      <c r="H6" s="11"/>
      <c r="I6" s="11"/>
      <c r="J6" s="11"/>
      <c r="K6" s="11"/>
      <c r="L6" s="11"/>
      <c r="M6" s="11"/>
      <c r="N6" s="49"/>
      <c r="O6" s="13"/>
    </row>
    <row r="7" spans="1:15" ht="30">
      <c r="A7" s="121">
        <v>3212</v>
      </c>
      <c r="B7" s="15" t="s">
        <v>21</v>
      </c>
      <c r="C7" s="11">
        <f aca="true" t="shared" si="0" ref="C7:C30">D7</f>
        <v>67200</v>
      </c>
      <c r="D7" s="11">
        <f aca="true" t="shared" si="1" ref="D7:D30">SUM(E7:N7)</f>
        <v>67200</v>
      </c>
      <c r="E7" s="12">
        <v>67200</v>
      </c>
      <c r="F7" s="16"/>
      <c r="G7" s="16"/>
      <c r="H7" s="16"/>
      <c r="I7" s="16"/>
      <c r="J7" s="16"/>
      <c r="K7" s="16"/>
      <c r="L7" s="16"/>
      <c r="M7" s="16"/>
      <c r="N7" s="50"/>
      <c r="O7" s="17"/>
    </row>
    <row r="8" spans="1:15" ht="15">
      <c r="A8" s="121">
        <v>3213</v>
      </c>
      <c r="B8" s="18" t="s">
        <v>22</v>
      </c>
      <c r="C8" s="11">
        <f t="shared" si="0"/>
        <v>5600</v>
      </c>
      <c r="D8" s="11">
        <f t="shared" si="1"/>
        <v>5600</v>
      </c>
      <c r="E8" s="12">
        <v>5600</v>
      </c>
      <c r="F8" s="16"/>
      <c r="G8" s="16"/>
      <c r="H8" s="16"/>
      <c r="I8" s="16"/>
      <c r="J8" s="16"/>
      <c r="K8" s="16"/>
      <c r="L8" s="16"/>
      <c r="M8" s="16"/>
      <c r="N8" s="50"/>
      <c r="O8" s="17"/>
    </row>
    <row r="9" spans="1:15" ht="30">
      <c r="A9" s="121">
        <v>3214</v>
      </c>
      <c r="B9" s="19" t="s">
        <v>23</v>
      </c>
      <c r="C9" s="11">
        <f t="shared" si="0"/>
        <v>1000</v>
      </c>
      <c r="D9" s="11">
        <f t="shared" si="1"/>
        <v>1000</v>
      </c>
      <c r="E9" s="12"/>
      <c r="F9" s="16"/>
      <c r="G9" s="16">
        <v>1000</v>
      </c>
      <c r="H9" s="16"/>
      <c r="I9" s="16"/>
      <c r="J9" s="16"/>
      <c r="K9" s="16"/>
      <c r="L9" s="16"/>
      <c r="M9" s="16"/>
      <c r="N9" s="50"/>
      <c r="O9" s="17"/>
    </row>
    <row r="10" spans="1:15" ht="28.5" customHeight="1">
      <c r="A10" s="121">
        <v>3221</v>
      </c>
      <c r="B10" s="20" t="s">
        <v>24</v>
      </c>
      <c r="C10" s="11">
        <f t="shared" si="0"/>
        <v>30000</v>
      </c>
      <c r="D10" s="11">
        <f t="shared" si="1"/>
        <v>30000</v>
      </c>
      <c r="E10" s="21">
        <v>30000</v>
      </c>
      <c r="F10" s="16"/>
      <c r="G10" s="16"/>
      <c r="H10" s="16"/>
      <c r="I10" s="16"/>
      <c r="J10" s="16"/>
      <c r="K10" s="16"/>
      <c r="L10" s="16"/>
      <c r="M10" s="16"/>
      <c r="N10" s="50"/>
      <c r="O10" s="17"/>
    </row>
    <row r="11" spans="1:15" ht="16.5" customHeight="1">
      <c r="A11" s="121">
        <v>3223</v>
      </c>
      <c r="B11" s="18" t="s">
        <v>25</v>
      </c>
      <c r="C11" s="11">
        <f t="shared" si="0"/>
        <v>114000</v>
      </c>
      <c r="D11" s="11">
        <f t="shared" si="1"/>
        <v>114000</v>
      </c>
      <c r="E11" s="21">
        <v>114000</v>
      </c>
      <c r="F11" s="16"/>
      <c r="G11" s="16"/>
      <c r="H11" s="16"/>
      <c r="I11" s="16"/>
      <c r="J11" s="16"/>
      <c r="K11" s="16"/>
      <c r="L11" s="16"/>
      <c r="M11" s="16"/>
      <c r="N11" s="50"/>
      <c r="O11" s="17"/>
    </row>
    <row r="12" spans="1:15" ht="15">
      <c r="A12" s="121">
        <v>3225</v>
      </c>
      <c r="B12" s="22" t="s">
        <v>26</v>
      </c>
      <c r="C12" s="11">
        <f t="shared" si="0"/>
        <v>6000</v>
      </c>
      <c r="D12" s="11">
        <f t="shared" si="1"/>
        <v>6000</v>
      </c>
      <c r="E12" s="21"/>
      <c r="F12" s="16"/>
      <c r="G12" s="16">
        <v>6000</v>
      </c>
      <c r="H12" s="16"/>
      <c r="I12" s="16"/>
      <c r="J12" s="16"/>
      <c r="K12" s="16"/>
      <c r="L12" s="16"/>
      <c r="M12" s="16"/>
      <c r="N12" s="50"/>
      <c r="O12" s="17"/>
    </row>
    <row r="13" spans="1:15" ht="30">
      <c r="A13" s="121">
        <v>3231</v>
      </c>
      <c r="B13" s="114" t="s">
        <v>27</v>
      </c>
      <c r="C13" s="11">
        <f t="shared" si="0"/>
        <v>43000</v>
      </c>
      <c r="D13" s="11">
        <f t="shared" si="1"/>
        <v>43000</v>
      </c>
      <c r="E13" s="12">
        <v>43000</v>
      </c>
      <c r="F13" s="16"/>
      <c r="G13" s="16"/>
      <c r="H13" s="16"/>
      <c r="I13" s="16"/>
      <c r="J13" s="16"/>
      <c r="K13" s="16"/>
      <c r="L13" s="16"/>
      <c r="M13" s="16"/>
      <c r="N13" s="50"/>
      <c r="O13" s="17"/>
    </row>
    <row r="14" spans="1:15" ht="27.75" customHeight="1">
      <c r="A14" s="121">
        <v>3232</v>
      </c>
      <c r="B14" s="23" t="s">
        <v>28</v>
      </c>
      <c r="C14" s="11">
        <f t="shared" si="0"/>
        <v>17000</v>
      </c>
      <c r="D14" s="11">
        <f t="shared" si="1"/>
        <v>17000</v>
      </c>
      <c r="E14" s="12">
        <v>17000</v>
      </c>
      <c r="F14" s="16"/>
      <c r="G14" s="16"/>
      <c r="H14" s="16"/>
      <c r="I14" s="16"/>
      <c r="J14" s="16"/>
      <c r="K14" s="16"/>
      <c r="L14" s="16"/>
      <c r="M14" s="16"/>
      <c r="N14" s="50"/>
      <c r="O14" s="17"/>
    </row>
    <row r="15" spans="1:15" ht="30">
      <c r="A15" s="121">
        <v>3233</v>
      </c>
      <c r="B15" s="24" t="s">
        <v>29</v>
      </c>
      <c r="C15" s="11">
        <f>D15</f>
        <v>10000</v>
      </c>
      <c r="D15" s="11">
        <f>SUM(E15:N15)</f>
        <v>10000</v>
      </c>
      <c r="E15" s="12">
        <v>9000</v>
      </c>
      <c r="F15" s="11"/>
      <c r="G15" s="11">
        <v>1000</v>
      </c>
      <c r="H15" s="16"/>
      <c r="I15" s="16"/>
      <c r="J15" s="16"/>
      <c r="K15" s="16"/>
      <c r="L15" s="16"/>
      <c r="M15" s="16"/>
      <c r="N15" s="50"/>
      <c r="O15" s="17"/>
    </row>
    <row r="16" spans="1:15" ht="15">
      <c r="A16" s="121">
        <v>3234</v>
      </c>
      <c r="B16" s="20" t="s">
        <v>30</v>
      </c>
      <c r="C16" s="11">
        <f t="shared" si="0"/>
        <v>103900</v>
      </c>
      <c r="D16" s="11">
        <f t="shared" si="1"/>
        <v>103900</v>
      </c>
      <c r="E16" s="12">
        <v>102000</v>
      </c>
      <c r="F16" s="16">
        <v>1900</v>
      </c>
      <c r="G16" s="16"/>
      <c r="H16" s="16"/>
      <c r="I16" s="16"/>
      <c r="J16" s="16"/>
      <c r="K16" s="16"/>
      <c r="L16" s="16"/>
      <c r="M16" s="16"/>
      <c r="N16" s="50"/>
      <c r="O16" s="17"/>
    </row>
    <row r="17" spans="1:15" ht="15">
      <c r="A17" s="121">
        <v>3235</v>
      </c>
      <c r="B17" s="22" t="s">
        <v>31</v>
      </c>
      <c r="C17" s="11">
        <f>D17</f>
        <v>3000</v>
      </c>
      <c r="D17" s="11">
        <f t="shared" si="1"/>
        <v>3000</v>
      </c>
      <c r="E17" s="12"/>
      <c r="F17" s="11"/>
      <c r="G17" s="16">
        <v>3000</v>
      </c>
      <c r="H17" s="16"/>
      <c r="I17" s="16"/>
      <c r="J17" s="16"/>
      <c r="K17" s="16"/>
      <c r="L17" s="16"/>
      <c r="M17" s="16"/>
      <c r="N17" s="50"/>
      <c r="O17" s="17"/>
    </row>
    <row r="18" spans="1:15" ht="15">
      <c r="A18" s="121">
        <v>3237</v>
      </c>
      <c r="B18" s="18" t="s">
        <v>32</v>
      </c>
      <c r="C18" s="11">
        <f t="shared" si="0"/>
        <v>39000</v>
      </c>
      <c r="D18" s="11">
        <f t="shared" si="1"/>
        <v>39000</v>
      </c>
      <c r="E18" s="12">
        <v>39000</v>
      </c>
      <c r="F18" s="16"/>
      <c r="G18" s="16"/>
      <c r="H18" s="16"/>
      <c r="I18" s="16"/>
      <c r="J18" s="16"/>
      <c r="K18" s="16"/>
      <c r="L18" s="16"/>
      <c r="M18" s="16"/>
      <c r="N18" s="50"/>
      <c r="O18" s="17"/>
    </row>
    <row r="19" spans="1:15" ht="16.5" customHeight="1">
      <c r="A19" s="121">
        <v>3238</v>
      </c>
      <c r="B19" s="18" t="s">
        <v>33</v>
      </c>
      <c r="C19" s="11">
        <f t="shared" si="0"/>
        <v>14400</v>
      </c>
      <c r="D19" s="11">
        <f t="shared" si="1"/>
        <v>14400</v>
      </c>
      <c r="E19" s="12">
        <v>14400</v>
      </c>
      <c r="F19" s="16"/>
      <c r="G19" s="16"/>
      <c r="H19" s="16"/>
      <c r="I19" s="16"/>
      <c r="J19" s="16"/>
      <c r="K19" s="16"/>
      <c r="L19" s="16"/>
      <c r="M19" s="16"/>
      <c r="N19" s="50"/>
      <c r="O19" s="17"/>
    </row>
    <row r="20" spans="1:15" ht="15">
      <c r="A20" s="121">
        <v>3239</v>
      </c>
      <c r="B20" s="15" t="s">
        <v>34</v>
      </c>
      <c r="C20" s="11">
        <f t="shared" si="0"/>
        <v>18500</v>
      </c>
      <c r="D20" s="11">
        <f t="shared" si="1"/>
        <v>18500</v>
      </c>
      <c r="E20" s="12">
        <v>17500</v>
      </c>
      <c r="F20" s="16"/>
      <c r="G20" s="16">
        <v>1000</v>
      </c>
      <c r="H20" s="16"/>
      <c r="I20" s="16"/>
      <c r="J20" s="16"/>
      <c r="K20" s="16"/>
      <c r="L20" s="16"/>
      <c r="M20" s="16"/>
      <c r="N20" s="50"/>
      <c r="O20" s="17"/>
    </row>
    <row r="21" spans="1:15" ht="45">
      <c r="A21" s="121">
        <v>3241</v>
      </c>
      <c r="B21" s="119" t="s">
        <v>35</v>
      </c>
      <c r="C21" s="11">
        <f t="shared" si="0"/>
        <v>22000</v>
      </c>
      <c r="D21" s="11">
        <f t="shared" si="1"/>
        <v>22000</v>
      </c>
      <c r="E21" s="12"/>
      <c r="F21" s="11"/>
      <c r="G21" s="11">
        <v>5000</v>
      </c>
      <c r="H21" s="16"/>
      <c r="I21" s="16"/>
      <c r="J21" s="16"/>
      <c r="K21" s="16"/>
      <c r="L21" s="16"/>
      <c r="M21" s="16">
        <v>17000</v>
      </c>
      <c r="N21" s="50"/>
      <c r="O21" s="17"/>
    </row>
    <row r="22" spans="1:15" ht="15">
      <c r="A22" s="121">
        <v>3292</v>
      </c>
      <c r="B22" s="15" t="s">
        <v>36</v>
      </c>
      <c r="C22" s="11">
        <f t="shared" si="0"/>
        <v>3100</v>
      </c>
      <c r="D22" s="11">
        <f t="shared" si="1"/>
        <v>3100</v>
      </c>
      <c r="E22" s="12">
        <v>3100</v>
      </c>
      <c r="F22" s="16"/>
      <c r="G22" s="16"/>
      <c r="H22" s="16"/>
      <c r="I22" s="16"/>
      <c r="J22" s="16"/>
      <c r="K22" s="16"/>
      <c r="L22" s="16"/>
      <c r="M22" s="16"/>
      <c r="N22" s="50"/>
      <c r="O22" s="17"/>
    </row>
    <row r="23" spans="1:15" ht="15" customHeight="1">
      <c r="A23" s="121">
        <v>3293</v>
      </c>
      <c r="B23" s="20" t="s">
        <v>37</v>
      </c>
      <c r="C23" s="11">
        <f t="shared" si="0"/>
        <v>6000</v>
      </c>
      <c r="D23" s="11">
        <f t="shared" si="1"/>
        <v>6000</v>
      </c>
      <c r="E23" s="12"/>
      <c r="F23" s="16"/>
      <c r="G23" s="16">
        <v>6000</v>
      </c>
      <c r="H23" s="16"/>
      <c r="I23" s="16"/>
      <c r="J23" s="16"/>
      <c r="K23" s="16"/>
      <c r="L23" s="16"/>
      <c r="M23" s="16"/>
      <c r="N23" s="50"/>
      <c r="O23" s="17"/>
    </row>
    <row r="24" spans="1:15" ht="15" customHeight="1">
      <c r="A24" s="121">
        <v>3294</v>
      </c>
      <c r="B24" s="20" t="s">
        <v>38</v>
      </c>
      <c r="C24" s="11">
        <f t="shared" si="0"/>
        <v>1200</v>
      </c>
      <c r="D24" s="11">
        <f t="shared" si="1"/>
        <v>1200</v>
      </c>
      <c r="E24" s="12"/>
      <c r="F24" s="16">
        <v>1200</v>
      </c>
      <c r="G24" s="16"/>
      <c r="H24" s="16"/>
      <c r="I24" s="16"/>
      <c r="J24" s="16"/>
      <c r="K24" s="16"/>
      <c r="L24" s="16"/>
      <c r="M24" s="16"/>
      <c r="N24" s="50"/>
      <c r="O24" s="17"/>
    </row>
    <row r="25" spans="1:15" ht="15" customHeight="1">
      <c r="A25" s="121">
        <v>3295</v>
      </c>
      <c r="B25" s="20" t="s">
        <v>39</v>
      </c>
      <c r="C25" s="11">
        <f t="shared" si="0"/>
        <v>1000</v>
      </c>
      <c r="D25" s="11">
        <f t="shared" si="1"/>
        <v>1000</v>
      </c>
      <c r="E25" s="12"/>
      <c r="F25" s="16">
        <v>200</v>
      </c>
      <c r="G25" s="16">
        <v>800</v>
      </c>
      <c r="H25" s="16"/>
      <c r="I25" s="16"/>
      <c r="J25" s="16"/>
      <c r="K25" s="16"/>
      <c r="L25" s="16"/>
      <c r="M25" s="16"/>
      <c r="N25" s="50"/>
      <c r="O25" s="17"/>
    </row>
    <row r="26" spans="1:15" ht="30">
      <c r="A26" s="121">
        <v>3299</v>
      </c>
      <c r="B26" s="20" t="s">
        <v>40</v>
      </c>
      <c r="C26" s="11">
        <f t="shared" si="0"/>
        <v>1000</v>
      </c>
      <c r="D26" s="11">
        <f t="shared" si="1"/>
        <v>1000</v>
      </c>
      <c r="E26" s="12"/>
      <c r="F26" s="16"/>
      <c r="G26" s="16">
        <v>1000</v>
      </c>
      <c r="H26" s="16"/>
      <c r="I26" s="16"/>
      <c r="J26" s="16"/>
      <c r="K26" s="16"/>
      <c r="L26" s="16"/>
      <c r="M26" s="16"/>
      <c r="N26" s="50"/>
      <c r="O26" s="17"/>
    </row>
    <row r="27" spans="1:15" ht="30.75" customHeight="1">
      <c r="A27" s="121">
        <v>3431</v>
      </c>
      <c r="B27" s="22" t="s">
        <v>41</v>
      </c>
      <c r="C27" s="11">
        <f t="shared" si="0"/>
        <v>900</v>
      </c>
      <c r="D27" s="11">
        <f t="shared" si="1"/>
        <v>900</v>
      </c>
      <c r="E27" s="21">
        <v>900</v>
      </c>
      <c r="F27" s="16"/>
      <c r="G27" s="16"/>
      <c r="H27" s="16"/>
      <c r="I27" s="16"/>
      <c r="J27" s="16"/>
      <c r="K27" s="16"/>
      <c r="L27" s="16"/>
      <c r="M27" s="16"/>
      <c r="N27" s="50"/>
      <c r="O27" s="17"/>
    </row>
    <row r="28" spans="1:15" ht="15" customHeight="1">
      <c r="A28" s="121">
        <v>3432</v>
      </c>
      <c r="B28" s="22" t="s">
        <v>42</v>
      </c>
      <c r="C28" s="11">
        <f t="shared" si="0"/>
        <v>2000</v>
      </c>
      <c r="D28" s="11">
        <f t="shared" si="1"/>
        <v>2000</v>
      </c>
      <c r="E28" s="21"/>
      <c r="F28" s="16"/>
      <c r="G28" s="16">
        <v>2000</v>
      </c>
      <c r="H28" s="16"/>
      <c r="I28" s="16"/>
      <c r="J28" s="16"/>
      <c r="K28" s="16"/>
      <c r="L28" s="16"/>
      <c r="M28" s="16"/>
      <c r="N28" s="50"/>
      <c r="O28" s="17"/>
    </row>
    <row r="29" spans="1:15" ht="15" customHeight="1">
      <c r="A29" s="121">
        <v>3433</v>
      </c>
      <c r="B29" s="22" t="s">
        <v>43</v>
      </c>
      <c r="C29" s="11">
        <f t="shared" si="0"/>
        <v>1000</v>
      </c>
      <c r="D29" s="11">
        <f t="shared" si="1"/>
        <v>1000</v>
      </c>
      <c r="E29" s="21"/>
      <c r="F29" s="16"/>
      <c r="G29" s="16"/>
      <c r="H29" s="16"/>
      <c r="I29" s="16">
        <v>1000</v>
      </c>
      <c r="J29" s="16"/>
      <c r="K29" s="16"/>
      <c r="L29" s="16"/>
      <c r="M29" s="16"/>
      <c r="N29" s="50"/>
      <c r="O29" s="17"/>
    </row>
    <row r="30" spans="1:15" ht="30">
      <c r="A30" s="121">
        <v>3434</v>
      </c>
      <c r="B30" s="22" t="s">
        <v>44</v>
      </c>
      <c r="C30" s="11">
        <f t="shared" si="0"/>
        <v>1000</v>
      </c>
      <c r="D30" s="11">
        <f t="shared" si="1"/>
        <v>1000</v>
      </c>
      <c r="E30" s="21"/>
      <c r="F30" s="16"/>
      <c r="G30" s="16">
        <v>999</v>
      </c>
      <c r="H30" s="16"/>
      <c r="I30" s="11">
        <v>1</v>
      </c>
      <c r="J30" s="16"/>
      <c r="K30" s="16"/>
      <c r="L30" s="16"/>
      <c r="M30" s="16"/>
      <c r="N30" s="50"/>
      <c r="O30" s="17"/>
    </row>
    <row r="31" spans="1:15" s="26" customFormat="1" ht="15.75" thickBot="1">
      <c r="A31" s="132"/>
      <c r="B31" s="58" t="s">
        <v>45</v>
      </c>
      <c r="C31" s="55">
        <f>SUM(C6:C30)</f>
        <v>513800</v>
      </c>
      <c r="D31" s="55">
        <f>SUM(D6:D30)</f>
        <v>513800</v>
      </c>
      <c r="E31" s="40">
        <f>SUM(E6:E30)</f>
        <v>462700</v>
      </c>
      <c r="F31" s="59">
        <f aca="true" t="shared" si="2" ref="F31:N31">SUM(F6:F30)</f>
        <v>3300</v>
      </c>
      <c r="G31" s="59">
        <f>SUM(G6:G30)</f>
        <v>29799</v>
      </c>
      <c r="H31" s="59">
        <f t="shared" si="2"/>
        <v>0</v>
      </c>
      <c r="I31" s="59">
        <f t="shared" si="2"/>
        <v>1001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9">
        <f t="shared" si="2"/>
        <v>17000</v>
      </c>
      <c r="N31" s="56">
        <f t="shared" si="2"/>
        <v>0</v>
      </c>
      <c r="O31" s="25"/>
    </row>
    <row r="32" spans="1:15" s="3" customFormat="1" ht="45">
      <c r="A32" s="53" t="s">
        <v>46</v>
      </c>
      <c r="B32" s="54" t="s">
        <v>47</v>
      </c>
      <c r="C32" s="235"/>
      <c r="D32" s="235"/>
      <c r="E32" s="109"/>
      <c r="F32" s="38"/>
      <c r="G32" s="38"/>
      <c r="H32" s="38"/>
      <c r="I32" s="233"/>
      <c r="J32" s="38"/>
      <c r="K32" s="38"/>
      <c r="L32" s="38"/>
      <c r="M32" s="38"/>
      <c r="N32" s="234"/>
      <c r="O32" s="47"/>
    </row>
    <row r="33" spans="1:15" s="88" customFormat="1" ht="30">
      <c r="A33" s="133"/>
      <c r="B33" s="84" t="s">
        <v>59</v>
      </c>
      <c r="C33" s="85">
        <f>D33</f>
        <v>22000</v>
      </c>
      <c r="D33" s="85">
        <f>SUM(E33:N33)</f>
        <v>22000</v>
      </c>
      <c r="E33" s="85"/>
      <c r="F33" s="67"/>
      <c r="G33" s="85"/>
      <c r="H33" s="85">
        <f>SUM(H34:H40)</f>
        <v>2000</v>
      </c>
      <c r="I33" s="67"/>
      <c r="J33" s="85">
        <f>SUM(J34:J40)</f>
        <v>10000</v>
      </c>
      <c r="K33" s="85">
        <f>SUM(K34:K40)</f>
        <v>8000</v>
      </c>
      <c r="L33" s="85">
        <f>SUM(L34:L40)</f>
        <v>2000</v>
      </c>
      <c r="M33" s="67"/>
      <c r="N33" s="86"/>
      <c r="O33" s="87"/>
    </row>
    <row r="34" spans="1:15" s="81" customFormat="1" ht="15">
      <c r="A34" s="122">
        <v>3222</v>
      </c>
      <c r="B34" s="82" t="s">
        <v>110</v>
      </c>
      <c r="C34" s="65"/>
      <c r="D34" s="65"/>
      <c r="E34" s="65"/>
      <c r="F34" s="139"/>
      <c r="G34" s="65"/>
      <c r="H34" s="65"/>
      <c r="I34" s="139"/>
      <c r="J34" s="65">
        <v>5000</v>
      </c>
      <c r="K34" s="65">
        <v>3000</v>
      </c>
      <c r="L34" s="65">
        <v>2000</v>
      </c>
      <c r="M34" s="139"/>
      <c r="N34" s="83"/>
      <c r="O34" s="80"/>
    </row>
    <row r="35" spans="1:15" s="81" customFormat="1" ht="30">
      <c r="A35" s="123">
        <v>3233</v>
      </c>
      <c r="B35" s="116" t="s">
        <v>29</v>
      </c>
      <c r="C35" s="65"/>
      <c r="D35" s="65"/>
      <c r="E35" s="65"/>
      <c r="F35" s="139"/>
      <c r="G35" s="65"/>
      <c r="H35" s="65"/>
      <c r="I35" s="139"/>
      <c r="J35" s="65">
        <v>3000</v>
      </c>
      <c r="K35" s="65">
        <v>2000</v>
      </c>
      <c r="L35" s="65"/>
      <c r="M35" s="139"/>
      <c r="N35" s="83"/>
      <c r="O35" s="80"/>
    </row>
    <row r="36" spans="1:15" s="81" customFormat="1" ht="15">
      <c r="A36" s="123">
        <v>3237</v>
      </c>
      <c r="B36" s="72" t="s">
        <v>32</v>
      </c>
      <c r="C36" s="65"/>
      <c r="D36" s="65"/>
      <c r="E36" s="65"/>
      <c r="F36" s="139"/>
      <c r="G36" s="65"/>
      <c r="H36" s="65"/>
      <c r="I36" s="139"/>
      <c r="J36" s="65">
        <v>1000</v>
      </c>
      <c r="K36" s="65">
        <v>1000</v>
      </c>
      <c r="L36" s="65"/>
      <c r="M36" s="139"/>
      <c r="N36" s="83"/>
      <c r="O36" s="80"/>
    </row>
    <row r="37" spans="1:15" s="81" customFormat="1" ht="15">
      <c r="A37" s="123">
        <v>3239</v>
      </c>
      <c r="B37" s="118" t="s">
        <v>107</v>
      </c>
      <c r="C37" s="65"/>
      <c r="D37" s="65"/>
      <c r="E37" s="65"/>
      <c r="F37" s="139"/>
      <c r="G37" s="65"/>
      <c r="H37" s="65"/>
      <c r="I37" s="139"/>
      <c r="J37" s="65">
        <v>1000</v>
      </c>
      <c r="K37" s="65">
        <v>2000</v>
      </c>
      <c r="L37" s="65"/>
      <c r="M37" s="139"/>
      <c r="N37" s="83"/>
      <c r="O37" s="80"/>
    </row>
    <row r="38" spans="1:15" s="81" customFormat="1" ht="60">
      <c r="A38" s="121">
        <v>3241</v>
      </c>
      <c r="B38" s="119" t="s">
        <v>132</v>
      </c>
      <c r="C38" s="65"/>
      <c r="D38" s="65"/>
      <c r="E38" s="65"/>
      <c r="F38" s="139"/>
      <c r="G38" s="65"/>
      <c r="H38" s="65"/>
      <c r="I38" s="139"/>
      <c r="J38" s="65"/>
      <c r="K38" s="65"/>
      <c r="L38" s="65"/>
      <c r="M38" s="139"/>
      <c r="N38" s="83"/>
      <c r="O38" s="80"/>
    </row>
    <row r="39" spans="1:15" s="81" customFormat="1" ht="15">
      <c r="A39" s="123">
        <v>3292</v>
      </c>
      <c r="B39" s="118" t="s">
        <v>36</v>
      </c>
      <c r="C39" s="65"/>
      <c r="D39" s="65"/>
      <c r="E39" s="65"/>
      <c r="F39" s="139"/>
      <c r="G39" s="65"/>
      <c r="H39" s="65"/>
      <c r="I39" s="139"/>
      <c r="J39" s="65"/>
      <c r="K39" s="65"/>
      <c r="L39" s="65"/>
      <c r="M39" s="139"/>
      <c r="N39" s="83"/>
      <c r="O39" s="80"/>
    </row>
    <row r="40" spans="1:15" s="81" customFormat="1" ht="15">
      <c r="A40" s="123">
        <v>3293</v>
      </c>
      <c r="B40" s="117" t="s">
        <v>37</v>
      </c>
      <c r="C40" s="65"/>
      <c r="D40" s="65"/>
      <c r="E40" s="65"/>
      <c r="F40" s="139"/>
      <c r="G40" s="65"/>
      <c r="H40" s="65">
        <v>2000</v>
      </c>
      <c r="I40" s="139"/>
      <c r="J40" s="65"/>
      <c r="K40" s="65"/>
      <c r="L40" s="65"/>
      <c r="M40" s="139"/>
      <c r="N40" s="83"/>
      <c r="O40" s="80"/>
    </row>
    <row r="41" spans="1:15" s="88" customFormat="1" ht="45">
      <c r="A41" s="133"/>
      <c r="B41" s="84" t="s">
        <v>85</v>
      </c>
      <c r="C41" s="85">
        <f>D41</f>
        <v>65000</v>
      </c>
      <c r="D41" s="85">
        <f>SUM(E41:N41)</f>
        <v>65000</v>
      </c>
      <c r="E41" s="85">
        <v>30000</v>
      </c>
      <c r="F41" s="67"/>
      <c r="G41" s="85"/>
      <c r="H41" s="85"/>
      <c r="I41" s="67"/>
      <c r="J41" s="85">
        <f>SUM(J42:J44)</f>
        <v>20000</v>
      </c>
      <c r="K41" s="85">
        <f>SUM(K42:K44)</f>
        <v>10000</v>
      </c>
      <c r="L41" s="85">
        <f>SUM(L42:L44)</f>
        <v>5000</v>
      </c>
      <c r="M41" s="67"/>
      <c r="N41" s="86"/>
      <c r="O41" s="87"/>
    </row>
    <row r="42" spans="1:15" s="141" customFormat="1" ht="45">
      <c r="A42" s="134">
        <v>3211</v>
      </c>
      <c r="B42" s="89" t="s">
        <v>108</v>
      </c>
      <c r="C42" s="65"/>
      <c r="D42" s="65"/>
      <c r="E42" s="65"/>
      <c r="F42" s="139"/>
      <c r="G42" s="65"/>
      <c r="H42" s="65"/>
      <c r="I42" s="139"/>
      <c r="J42" s="65">
        <v>3000</v>
      </c>
      <c r="K42" s="65">
        <v>2000</v>
      </c>
      <c r="L42" s="65"/>
      <c r="M42" s="139"/>
      <c r="N42" s="83"/>
      <c r="O42" s="80"/>
    </row>
    <row r="43" spans="1:15" s="141" customFormat="1" ht="30">
      <c r="A43" s="123">
        <v>3233</v>
      </c>
      <c r="B43" s="116" t="s">
        <v>29</v>
      </c>
      <c r="C43" s="65"/>
      <c r="D43" s="65"/>
      <c r="E43" s="65"/>
      <c r="F43" s="139"/>
      <c r="G43" s="65"/>
      <c r="H43" s="65"/>
      <c r="I43" s="139"/>
      <c r="J43" s="65">
        <v>15000</v>
      </c>
      <c r="K43" s="65">
        <v>5000</v>
      </c>
      <c r="L43" s="65"/>
      <c r="M43" s="139"/>
      <c r="N43" s="83"/>
      <c r="O43" s="80"/>
    </row>
    <row r="44" spans="1:15" s="141" customFormat="1" ht="15">
      <c r="A44" s="123">
        <v>3237</v>
      </c>
      <c r="B44" s="181" t="s">
        <v>32</v>
      </c>
      <c r="C44" s="65"/>
      <c r="D44" s="65"/>
      <c r="E44" s="65"/>
      <c r="F44" s="139"/>
      <c r="G44" s="65"/>
      <c r="H44" s="65"/>
      <c r="I44" s="139"/>
      <c r="J44" s="65">
        <v>2000</v>
      </c>
      <c r="K44" s="65">
        <v>3000</v>
      </c>
      <c r="L44" s="65">
        <v>5000</v>
      </c>
      <c r="M44" s="139"/>
      <c r="N44" s="83"/>
      <c r="O44" s="80"/>
    </row>
    <row r="45" spans="1:15" s="88" customFormat="1" ht="30">
      <c r="A45" s="133"/>
      <c r="B45" s="84" t="s">
        <v>97</v>
      </c>
      <c r="C45" s="85">
        <f>D45</f>
        <v>11000</v>
      </c>
      <c r="D45" s="85">
        <f>SUM(E45:N45)</f>
        <v>11000</v>
      </c>
      <c r="E45" s="85"/>
      <c r="F45" s="67"/>
      <c r="G45" s="85"/>
      <c r="H45" s="85">
        <f>SUM(H46:H50)</f>
        <v>1000</v>
      </c>
      <c r="I45" s="67"/>
      <c r="J45" s="85">
        <f>SUM(J46:J50)</f>
        <v>4000</v>
      </c>
      <c r="K45" s="85">
        <f>SUM(K46:K50)</f>
        <v>4000</v>
      </c>
      <c r="L45" s="85">
        <f>SUM(L46:L50)</f>
        <v>2000</v>
      </c>
      <c r="M45" s="67"/>
      <c r="N45" s="86"/>
      <c r="O45" s="87"/>
    </row>
    <row r="46" spans="1:15" s="141" customFormat="1" ht="15">
      <c r="A46" s="122">
        <v>3222</v>
      </c>
      <c r="B46" s="82" t="s">
        <v>110</v>
      </c>
      <c r="C46" s="65"/>
      <c r="D46" s="65"/>
      <c r="E46" s="65"/>
      <c r="F46" s="139"/>
      <c r="G46" s="65"/>
      <c r="H46" s="65"/>
      <c r="I46" s="139"/>
      <c r="J46" s="65">
        <v>1000</v>
      </c>
      <c r="K46" s="65">
        <v>1000</v>
      </c>
      <c r="L46" s="65"/>
      <c r="M46" s="139"/>
      <c r="N46" s="83"/>
      <c r="O46" s="80"/>
    </row>
    <row r="47" spans="1:15" s="141" customFormat="1" ht="45">
      <c r="A47" s="123">
        <v>3233</v>
      </c>
      <c r="B47" s="116" t="s">
        <v>109</v>
      </c>
      <c r="C47" s="65"/>
      <c r="D47" s="65"/>
      <c r="E47" s="65"/>
      <c r="F47" s="139"/>
      <c r="G47" s="65"/>
      <c r="H47" s="65"/>
      <c r="I47" s="139"/>
      <c r="J47" s="65">
        <v>1000</v>
      </c>
      <c r="K47" s="65">
        <v>1000</v>
      </c>
      <c r="L47" s="65"/>
      <c r="M47" s="139"/>
      <c r="N47" s="83"/>
      <c r="O47" s="80"/>
    </row>
    <row r="48" spans="1:15" s="141" customFormat="1" ht="30">
      <c r="A48" s="123">
        <v>3237</v>
      </c>
      <c r="B48" s="118" t="s">
        <v>111</v>
      </c>
      <c r="C48" s="65"/>
      <c r="D48" s="65"/>
      <c r="E48" s="65"/>
      <c r="F48" s="139"/>
      <c r="G48" s="65"/>
      <c r="H48" s="65"/>
      <c r="I48" s="139"/>
      <c r="J48" s="65">
        <v>1000</v>
      </c>
      <c r="K48" s="65">
        <v>1000</v>
      </c>
      <c r="L48" s="65"/>
      <c r="M48" s="139"/>
      <c r="N48" s="83"/>
      <c r="O48" s="80"/>
    </row>
    <row r="49" spans="1:15" s="141" customFormat="1" ht="15">
      <c r="A49" s="123">
        <v>3239</v>
      </c>
      <c r="B49" s="118" t="s">
        <v>107</v>
      </c>
      <c r="C49" s="65"/>
      <c r="D49" s="65"/>
      <c r="E49" s="65"/>
      <c r="F49" s="139"/>
      <c r="G49" s="65"/>
      <c r="H49" s="65"/>
      <c r="I49" s="139"/>
      <c r="J49" s="65">
        <v>1000</v>
      </c>
      <c r="K49" s="65">
        <v>1000</v>
      </c>
      <c r="L49" s="65">
        <v>2000</v>
      </c>
      <c r="M49" s="139"/>
      <c r="N49" s="83"/>
      <c r="O49" s="80"/>
    </row>
    <row r="50" spans="1:15" s="141" customFormat="1" ht="15">
      <c r="A50" s="123">
        <v>3293</v>
      </c>
      <c r="B50" s="118" t="s">
        <v>37</v>
      </c>
      <c r="C50" s="65"/>
      <c r="D50" s="65"/>
      <c r="E50" s="65"/>
      <c r="F50" s="139"/>
      <c r="G50" s="65"/>
      <c r="H50" s="65">
        <v>1000</v>
      </c>
      <c r="I50" s="139"/>
      <c r="J50" s="65"/>
      <c r="K50" s="65"/>
      <c r="L50" s="65"/>
      <c r="M50" s="139"/>
      <c r="N50" s="83"/>
      <c r="O50" s="80"/>
    </row>
    <row r="51" spans="1:15" s="88" customFormat="1" ht="45">
      <c r="A51" s="133"/>
      <c r="B51" s="84" t="s">
        <v>112</v>
      </c>
      <c r="C51" s="85">
        <f>D51</f>
        <v>19000</v>
      </c>
      <c r="D51" s="85">
        <f>SUM(E51:N51)</f>
        <v>19000</v>
      </c>
      <c r="E51" s="85">
        <v>7000</v>
      </c>
      <c r="F51" s="67"/>
      <c r="G51" s="85"/>
      <c r="H51" s="85">
        <f>SUM(H52:H58)</f>
        <v>2000</v>
      </c>
      <c r="I51" s="67"/>
      <c r="J51" s="85"/>
      <c r="K51" s="85">
        <f>SUM(K52:K58)</f>
        <v>10000</v>
      </c>
      <c r="L51" s="85"/>
      <c r="M51" s="67"/>
      <c r="N51" s="86"/>
      <c r="O51" s="87"/>
    </row>
    <row r="52" spans="1:15" s="81" customFormat="1" ht="15">
      <c r="A52" s="122">
        <v>3222</v>
      </c>
      <c r="B52" s="82" t="s">
        <v>110</v>
      </c>
      <c r="C52" s="65"/>
      <c r="D52" s="65"/>
      <c r="E52" s="65"/>
      <c r="F52" s="139"/>
      <c r="G52" s="65"/>
      <c r="H52" s="65"/>
      <c r="I52" s="139"/>
      <c r="J52" s="65"/>
      <c r="K52" s="65">
        <v>3000</v>
      </c>
      <c r="L52" s="65"/>
      <c r="M52" s="139"/>
      <c r="N52" s="83"/>
      <c r="O52" s="80"/>
    </row>
    <row r="53" spans="1:15" s="81" customFormat="1" ht="45">
      <c r="A53" s="123">
        <v>3233</v>
      </c>
      <c r="B53" s="116" t="s">
        <v>109</v>
      </c>
      <c r="C53" s="65"/>
      <c r="D53" s="65"/>
      <c r="E53" s="65"/>
      <c r="F53" s="139"/>
      <c r="G53" s="65"/>
      <c r="H53" s="65"/>
      <c r="I53" s="139"/>
      <c r="J53" s="65"/>
      <c r="K53" s="65">
        <v>2000</v>
      </c>
      <c r="L53" s="65"/>
      <c r="M53" s="139"/>
      <c r="N53" s="83"/>
      <c r="O53" s="80"/>
    </row>
    <row r="54" spans="1:15" s="81" customFormat="1" ht="30">
      <c r="A54" s="123">
        <v>3237</v>
      </c>
      <c r="B54" s="117" t="s">
        <v>111</v>
      </c>
      <c r="C54" s="65"/>
      <c r="D54" s="65"/>
      <c r="E54" s="65"/>
      <c r="F54" s="139"/>
      <c r="G54" s="65"/>
      <c r="H54" s="65"/>
      <c r="I54" s="139"/>
      <c r="J54" s="65"/>
      <c r="K54" s="65">
        <v>1000</v>
      </c>
      <c r="L54" s="65"/>
      <c r="M54" s="139"/>
      <c r="N54" s="83"/>
      <c r="O54" s="80"/>
    </row>
    <row r="55" spans="1:15" s="81" customFormat="1" ht="15">
      <c r="A55" s="123">
        <v>3239</v>
      </c>
      <c r="B55" s="118" t="s">
        <v>107</v>
      </c>
      <c r="C55" s="65"/>
      <c r="D55" s="65"/>
      <c r="E55" s="65"/>
      <c r="F55" s="139"/>
      <c r="G55" s="65"/>
      <c r="H55" s="65"/>
      <c r="I55" s="139"/>
      <c r="J55" s="65"/>
      <c r="K55" s="65">
        <v>2000</v>
      </c>
      <c r="L55" s="65"/>
      <c r="M55" s="139"/>
      <c r="N55" s="83"/>
      <c r="O55" s="80"/>
    </row>
    <row r="56" spans="1:15" s="81" customFormat="1" ht="60">
      <c r="A56" s="121">
        <v>3241</v>
      </c>
      <c r="B56" s="119" t="s">
        <v>113</v>
      </c>
      <c r="C56" s="65"/>
      <c r="D56" s="65"/>
      <c r="E56" s="65"/>
      <c r="F56" s="139"/>
      <c r="G56" s="65"/>
      <c r="H56" s="65"/>
      <c r="I56" s="139"/>
      <c r="J56" s="65"/>
      <c r="K56" s="65">
        <v>2000</v>
      </c>
      <c r="L56" s="65"/>
      <c r="M56" s="139"/>
      <c r="N56" s="83"/>
      <c r="O56" s="80"/>
    </row>
    <row r="57" spans="1:15" s="81" customFormat="1" ht="15">
      <c r="A57" s="123">
        <v>3292</v>
      </c>
      <c r="B57" s="118" t="s">
        <v>36</v>
      </c>
      <c r="C57" s="65"/>
      <c r="D57" s="65"/>
      <c r="E57" s="65"/>
      <c r="F57" s="139"/>
      <c r="G57" s="65"/>
      <c r="H57" s="65"/>
      <c r="I57" s="139"/>
      <c r="J57" s="65"/>
      <c r="K57" s="65"/>
      <c r="L57" s="65"/>
      <c r="M57" s="139"/>
      <c r="N57" s="83"/>
      <c r="O57" s="80"/>
    </row>
    <row r="58" spans="1:15" s="81" customFormat="1" ht="15">
      <c r="A58" s="123">
        <v>3293</v>
      </c>
      <c r="B58" s="117" t="s">
        <v>37</v>
      </c>
      <c r="C58" s="65"/>
      <c r="D58" s="65"/>
      <c r="E58" s="65"/>
      <c r="F58" s="139"/>
      <c r="G58" s="65"/>
      <c r="H58" s="65">
        <v>2000</v>
      </c>
      <c r="I58" s="139"/>
      <c r="J58" s="65"/>
      <c r="K58" s="65"/>
      <c r="L58" s="65"/>
      <c r="M58" s="139"/>
      <c r="N58" s="83"/>
      <c r="O58" s="80"/>
    </row>
    <row r="59" spans="1:15" s="88" customFormat="1" ht="30">
      <c r="A59" s="133"/>
      <c r="B59" s="84" t="s">
        <v>159</v>
      </c>
      <c r="C59" s="85">
        <f>D59</f>
        <v>6000</v>
      </c>
      <c r="D59" s="85">
        <f>SUM(E59:N59)</f>
        <v>6000</v>
      </c>
      <c r="E59" s="85"/>
      <c r="F59" s="67"/>
      <c r="G59" s="85"/>
      <c r="H59" s="85">
        <f>SUM(H60:H63)</f>
        <v>1000</v>
      </c>
      <c r="I59" s="67"/>
      <c r="J59" s="85"/>
      <c r="K59" s="85">
        <f>SUM(K60:K63)</f>
        <v>5000</v>
      </c>
      <c r="L59" s="85"/>
      <c r="M59" s="90"/>
      <c r="N59" s="86"/>
      <c r="O59" s="87"/>
    </row>
    <row r="60" spans="1:15" s="81" customFormat="1" ht="15">
      <c r="A60" s="122">
        <v>3222</v>
      </c>
      <c r="B60" s="82" t="s">
        <v>110</v>
      </c>
      <c r="C60" s="65"/>
      <c r="D60" s="65"/>
      <c r="E60" s="65"/>
      <c r="F60" s="139"/>
      <c r="G60" s="65"/>
      <c r="H60" s="65"/>
      <c r="I60" s="139"/>
      <c r="J60" s="65"/>
      <c r="K60" s="65">
        <v>3000</v>
      </c>
      <c r="L60" s="65"/>
      <c r="M60" s="142"/>
      <c r="N60" s="83"/>
      <c r="O60" s="80"/>
    </row>
    <row r="61" spans="1:15" s="81" customFormat="1" ht="45">
      <c r="A61" s="123">
        <v>3233</v>
      </c>
      <c r="B61" s="116" t="s">
        <v>109</v>
      </c>
      <c r="C61" s="65"/>
      <c r="D61" s="65"/>
      <c r="E61" s="65"/>
      <c r="F61" s="139"/>
      <c r="G61" s="65"/>
      <c r="H61" s="65"/>
      <c r="I61" s="139"/>
      <c r="J61" s="65"/>
      <c r="K61" s="65">
        <v>2000</v>
      </c>
      <c r="L61" s="65"/>
      <c r="M61" s="142"/>
      <c r="N61" s="83"/>
      <c r="O61" s="80"/>
    </row>
    <row r="62" spans="1:15" s="81" customFormat="1" ht="15">
      <c r="A62" s="123">
        <v>3292</v>
      </c>
      <c r="B62" s="118" t="s">
        <v>36</v>
      </c>
      <c r="C62" s="65"/>
      <c r="D62" s="65"/>
      <c r="E62" s="65"/>
      <c r="F62" s="139"/>
      <c r="G62" s="65"/>
      <c r="H62" s="65"/>
      <c r="I62" s="139"/>
      <c r="J62" s="65"/>
      <c r="K62" s="65"/>
      <c r="L62" s="65"/>
      <c r="M62" s="142"/>
      <c r="N62" s="83"/>
      <c r="O62" s="80"/>
    </row>
    <row r="63" spans="1:15" s="81" customFormat="1" ht="15">
      <c r="A63" s="123">
        <v>3293</v>
      </c>
      <c r="B63" s="117" t="s">
        <v>37</v>
      </c>
      <c r="C63" s="65"/>
      <c r="D63" s="65"/>
      <c r="E63" s="65"/>
      <c r="F63" s="139"/>
      <c r="G63" s="65"/>
      <c r="H63" s="65">
        <v>1000</v>
      </c>
      <c r="I63" s="139"/>
      <c r="J63" s="65"/>
      <c r="K63" s="65"/>
      <c r="L63" s="65"/>
      <c r="M63" s="142"/>
      <c r="N63" s="83"/>
      <c r="O63" s="80"/>
    </row>
    <row r="64" spans="1:15" s="88" customFormat="1" ht="30">
      <c r="A64" s="135"/>
      <c r="B64" s="84" t="s">
        <v>102</v>
      </c>
      <c r="C64" s="85">
        <f>D64</f>
        <v>41000</v>
      </c>
      <c r="D64" s="85">
        <f>SUM(E64:N64)</f>
        <v>41000</v>
      </c>
      <c r="E64" s="85"/>
      <c r="F64" s="90"/>
      <c r="G64" s="85"/>
      <c r="H64" s="85">
        <f>SUM(H65:H68)</f>
        <v>15000</v>
      </c>
      <c r="I64" s="90"/>
      <c r="J64" s="85">
        <f>SUM(J65:J68)</f>
        <v>15000</v>
      </c>
      <c r="K64" s="85">
        <f>SUM(K65:K68)</f>
        <v>11000</v>
      </c>
      <c r="L64" s="85"/>
      <c r="M64" s="90"/>
      <c r="N64" s="86"/>
      <c r="O64" s="87"/>
    </row>
    <row r="65" spans="1:15" s="81" customFormat="1" ht="15">
      <c r="A65" s="122">
        <v>3222</v>
      </c>
      <c r="B65" s="82" t="s">
        <v>110</v>
      </c>
      <c r="C65" s="65"/>
      <c r="D65" s="65"/>
      <c r="E65" s="65"/>
      <c r="F65" s="142"/>
      <c r="G65" s="65"/>
      <c r="H65" s="65"/>
      <c r="I65" s="142"/>
      <c r="J65" s="65">
        <v>5000</v>
      </c>
      <c r="K65" s="65">
        <v>5000</v>
      </c>
      <c r="L65" s="65"/>
      <c r="M65" s="142"/>
      <c r="N65" s="83"/>
      <c r="O65" s="80"/>
    </row>
    <row r="66" spans="1:15" s="81" customFormat="1" ht="30">
      <c r="A66" s="147">
        <v>3237</v>
      </c>
      <c r="B66" s="143" t="s">
        <v>111</v>
      </c>
      <c r="C66" s="65"/>
      <c r="D66" s="65"/>
      <c r="E66" s="65"/>
      <c r="F66" s="142"/>
      <c r="G66" s="65"/>
      <c r="H66" s="65">
        <v>9000</v>
      </c>
      <c r="I66" s="142"/>
      <c r="J66" s="65">
        <v>5000</v>
      </c>
      <c r="K66" s="65">
        <v>1000</v>
      </c>
      <c r="L66" s="65"/>
      <c r="M66" s="142"/>
      <c r="N66" s="83"/>
      <c r="O66" s="80"/>
    </row>
    <row r="67" spans="1:15" s="81" customFormat="1" ht="15">
      <c r="A67" s="147">
        <v>3239</v>
      </c>
      <c r="B67" s="144" t="s">
        <v>107</v>
      </c>
      <c r="C67" s="65"/>
      <c r="D67" s="65"/>
      <c r="E67" s="65"/>
      <c r="F67" s="142"/>
      <c r="G67" s="65"/>
      <c r="H67" s="65">
        <v>5000</v>
      </c>
      <c r="I67" s="142"/>
      <c r="J67" s="65">
        <v>5000</v>
      </c>
      <c r="K67" s="65">
        <v>5000</v>
      </c>
      <c r="L67" s="65"/>
      <c r="M67" s="142"/>
      <c r="N67" s="83"/>
      <c r="O67" s="80"/>
    </row>
    <row r="68" spans="1:15" s="81" customFormat="1" ht="15">
      <c r="A68" s="147">
        <v>3293</v>
      </c>
      <c r="B68" s="143" t="s">
        <v>37</v>
      </c>
      <c r="C68" s="65"/>
      <c r="D68" s="65"/>
      <c r="E68" s="65"/>
      <c r="F68" s="142"/>
      <c r="G68" s="65"/>
      <c r="H68" s="65">
        <v>1000</v>
      </c>
      <c r="I68" s="142"/>
      <c r="J68" s="65"/>
      <c r="K68" s="65"/>
      <c r="L68" s="65"/>
      <c r="M68" s="142"/>
      <c r="N68" s="83"/>
      <c r="O68" s="80"/>
    </row>
    <row r="69" spans="1:15" s="81" customFormat="1" ht="45">
      <c r="A69" s="183" t="s">
        <v>46</v>
      </c>
      <c r="B69" s="184" t="s">
        <v>47</v>
      </c>
      <c r="C69" s="236"/>
      <c r="D69" s="236"/>
      <c r="E69" s="237"/>
      <c r="F69" s="238"/>
      <c r="G69" s="238"/>
      <c r="H69" s="238"/>
      <c r="I69" s="226"/>
      <c r="J69" s="238"/>
      <c r="K69" s="238"/>
      <c r="L69" s="238"/>
      <c r="M69" s="238"/>
      <c r="N69" s="239"/>
      <c r="O69" s="80"/>
    </row>
    <row r="70" spans="1:15" s="81" customFormat="1" ht="15">
      <c r="A70" s="135"/>
      <c r="B70" s="84" t="s">
        <v>133</v>
      </c>
      <c r="C70" s="85">
        <f>D70</f>
        <v>10000</v>
      </c>
      <c r="D70" s="85">
        <f>SUM(E70:N70)</f>
        <v>10000</v>
      </c>
      <c r="E70" s="65"/>
      <c r="F70" s="142"/>
      <c r="G70" s="85"/>
      <c r="H70" s="85">
        <f>H71</f>
        <v>10000</v>
      </c>
      <c r="I70" s="142"/>
      <c r="J70" s="65"/>
      <c r="K70" s="65"/>
      <c r="L70" s="65"/>
      <c r="M70" s="142"/>
      <c r="N70" s="83"/>
      <c r="O70" s="80"/>
    </row>
    <row r="71" spans="1:15" s="88" customFormat="1" ht="15">
      <c r="A71" s="123">
        <v>3293</v>
      </c>
      <c r="B71" s="117" t="s">
        <v>37</v>
      </c>
      <c r="C71" s="65">
        <f>D71</f>
        <v>10000</v>
      </c>
      <c r="D71" s="65">
        <f>SUM(E71:N71)</f>
        <v>10000</v>
      </c>
      <c r="E71" s="65"/>
      <c r="F71" s="142"/>
      <c r="G71" s="65"/>
      <c r="H71" s="65">
        <v>10000</v>
      </c>
      <c r="I71" s="142"/>
      <c r="J71" s="65"/>
      <c r="K71" s="65"/>
      <c r="L71" s="65"/>
      <c r="M71" s="142"/>
      <c r="N71" s="83"/>
      <c r="O71" s="87"/>
    </row>
    <row r="72" spans="1:15" s="81" customFormat="1" ht="30">
      <c r="A72" s="135"/>
      <c r="B72" s="84" t="s">
        <v>101</v>
      </c>
      <c r="C72" s="85">
        <f>D72</f>
        <v>20000</v>
      </c>
      <c r="D72" s="85">
        <f>SUM(E72:N72)</f>
        <v>20000</v>
      </c>
      <c r="E72" s="85"/>
      <c r="F72" s="90"/>
      <c r="G72" s="85"/>
      <c r="H72" s="85"/>
      <c r="I72" s="90"/>
      <c r="J72" s="85">
        <v>20000</v>
      </c>
      <c r="K72" s="85"/>
      <c r="L72" s="85"/>
      <c r="M72" s="90"/>
      <c r="N72" s="86"/>
      <c r="O72" s="80"/>
    </row>
    <row r="73" spans="1:15" s="81" customFormat="1" ht="30">
      <c r="A73" s="147">
        <v>3237</v>
      </c>
      <c r="B73" s="143" t="s">
        <v>111</v>
      </c>
      <c r="C73" s="65"/>
      <c r="D73" s="65"/>
      <c r="E73" s="65"/>
      <c r="F73" s="142"/>
      <c r="G73" s="65"/>
      <c r="H73" s="65"/>
      <c r="I73" s="142"/>
      <c r="J73" s="65">
        <v>5000</v>
      </c>
      <c r="K73" s="65"/>
      <c r="L73" s="65"/>
      <c r="M73" s="142"/>
      <c r="N73" s="83"/>
      <c r="O73" s="80"/>
    </row>
    <row r="74" spans="1:15" s="88" customFormat="1" ht="15">
      <c r="A74" s="147">
        <v>3239</v>
      </c>
      <c r="B74" s="144" t="s">
        <v>107</v>
      </c>
      <c r="C74" s="65"/>
      <c r="D74" s="65"/>
      <c r="E74" s="65"/>
      <c r="F74" s="142"/>
      <c r="G74" s="65"/>
      <c r="H74" s="65"/>
      <c r="I74" s="142"/>
      <c r="J74" s="65">
        <v>15000</v>
      </c>
      <c r="K74" s="65"/>
      <c r="L74" s="65"/>
      <c r="M74" s="142"/>
      <c r="N74" s="83"/>
      <c r="O74" s="87"/>
    </row>
    <row r="75" spans="1:15" s="81" customFormat="1" ht="45">
      <c r="A75" s="135"/>
      <c r="B75" s="84" t="s">
        <v>48</v>
      </c>
      <c r="C75" s="85">
        <f>D75</f>
        <v>2000</v>
      </c>
      <c r="D75" s="85">
        <f>SUM(E75:N75)</f>
        <v>2000</v>
      </c>
      <c r="E75" s="85"/>
      <c r="F75" s="90"/>
      <c r="G75" s="85"/>
      <c r="H75" s="85">
        <f>H76</f>
        <v>2000</v>
      </c>
      <c r="I75" s="90"/>
      <c r="J75" s="85"/>
      <c r="K75" s="85"/>
      <c r="L75" s="85"/>
      <c r="M75" s="90"/>
      <c r="N75" s="86"/>
      <c r="O75" s="80"/>
    </row>
    <row r="76" spans="1:15" s="88" customFormat="1" ht="15">
      <c r="A76" s="147">
        <v>4241</v>
      </c>
      <c r="B76" s="115" t="s">
        <v>117</v>
      </c>
      <c r="C76" s="65"/>
      <c r="D76" s="65"/>
      <c r="E76" s="65"/>
      <c r="F76" s="142"/>
      <c r="G76" s="65"/>
      <c r="H76" s="65">
        <v>2000</v>
      </c>
      <c r="I76" s="142"/>
      <c r="J76" s="65"/>
      <c r="K76" s="65"/>
      <c r="L76" s="65"/>
      <c r="M76" s="142"/>
      <c r="N76" s="83"/>
      <c r="O76" s="87"/>
    </row>
    <row r="77" spans="1:15" s="92" customFormat="1" ht="45">
      <c r="A77" s="133"/>
      <c r="B77" s="84" t="s">
        <v>60</v>
      </c>
      <c r="C77" s="85">
        <f>D77</f>
        <v>78000</v>
      </c>
      <c r="D77" s="85">
        <f>SUM(E77:N77)</f>
        <v>78000</v>
      </c>
      <c r="E77" s="85"/>
      <c r="F77" s="90"/>
      <c r="G77" s="85">
        <f>SUM(G78:G80)</f>
        <v>13000</v>
      </c>
      <c r="H77" s="85"/>
      <c r="I77" s="90"/>
      <c r="J77" s="85">
        <f>SUM(J78:J80)</f>
        <v>40000</v>
      </c>
      <c r="K77" s="85">
        <f>SUM(K78:K80)</f>
        <v>10000</v>
      </c>
      <c r="L77" s="85">
        <f>SUM(L78:L80)</f>
        <v>15000</v>
      </c>
      <c r="M77" s="90"/>
      <c r="N77" s="86"/>
      <c r="O77" s="91"/>
    </row>
    <row r="78" spans="1:15" s="92" customFormat="1" ht="15">
      <c r="A78" s="147">
        <v>3237</v>
      </c>
      <c r="B78" s="145" t="s">
        <v>32</v>
      </c>
      <c r="C78" s="65"/>
      <c r="D78" s="65"/>
      <c r="E78" s="65"/>
      <c r="F78" s="142"/>
      <c r="G78" s="65"/>
      <c r="H78" s="65"/>
      <c r="I78" s="142"/>
      <c r="J78" s="65">
        <v>18000</v>
      </c>
      <c r="K78" s="65">
        <v>5000</v>
      </c>
      <c r="L78" s="65">
        <v>15000</v>
      </c>
      <c r="M78" s="142"/>
      <c r="N78" s="83"/>
      <c r="O78" s="91"/>
    </row>
    <row r="79" spans="1:15" s="92" customFormat="1" ht="15">
      <c r="A79" s="124">
        <v>3238</v>
      </c>
      <c r="B79" s="94" t="s">
        <v>33</v>
      </c>
      <c r="C79" s="65"/>
      <c r="D79" s="65"/>
      <c r="E79" s="65"/>
      <c r="F79" s="142"/>
      <c r="G79" s="65">
        <v>13000</v>
      </c>
      <c r="H79" s="65"/>
      <c r="I79" s="142"/>
      <c r="J79" s="65">
        <v>21000</v>
      </c>
      <c r="K79" s="65">
        <v>5000</v>
      </c>
      <c r="L79" s="65"/>
      <c r="M79" s="142"/>
      <c r="N79" s="83"/>
      <c r="O79" s="91"/>
    </row>
    <row r="80" spans="1:15" s="92" customFormat="1" ht="15">
      <c r="A80" s="123">
        <v>3292</v>
      </c>
      <c r="B80" s="118" t="s">
        <v>36</v>
      </c>
      <c r="C80" s="65"/>
      <c r="D80" s="65"/>
      <c r="E80" s="65"/>
      <c r="F80" s="142"/>
      <c r="G80" s="65"/>
      <c r="H80" s="142"/>
      <c r="I80" s="142"/>
      <c r="J80" s="65">
        <v>1000</v>
      </c>
      <c r="K80" s="65"/>
      <c r="L80" s="65"/>
      <c r="M80" s="142"/>
      <c r="N80" s="83"/>
      <c r="O80" s="91"/>
    </row>
    <row r="81" spans="1:15" s="92" customFormat="1" ht="15">
      <c r="A81" s="185"/>
      <c r="B81" s="186" t="s">
        <v>145</v>
      </c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8"/>
      <c r="O81" s="91"/>
    </row>
    <row r="82" spans="1:15" s="92" customFormat="1" ht="15">
      <c r="A82" s="120">
        <v>3211</v>
      </c>
      <c r="B82" s="114" t="s">
        <v>142</v>
      </c>
      <c r="C82" s="125">
        <f>D82</f>
        <v>20000</v>
      </c>
      <c r="D82" s="125">
        <f>SUM(E82:N82)</f>
        <v>20000</v>
      </c>
      <c r="E82" s="125">
        <v>15000</v>
      </c>
      <c r="F82" s="126"/>
      <c r="G82" s="125"/>
      <c r="H82" s="126"/>
      <c r="I82" s="126"/>
      <c r="J82" s="125">
        <v>3000</v>
      </c>
      <c r="K82" s="125">
        <v>2000</v>
      </c>
      <c r="L82" s="125"/>
      <c r="M82" s="126"/>
      <c r="N82" s="127"/>
      <c r="O82" s="91"/>
    </row>
    <row r="83" spans="1:15" s="92" customFormat="1" ht="15">
      <c r="A83" s="122">
        <v>3222</v>
      </c>
      <c r="B83" s="82" t="s">
        <v>110</v>
      </c>
      <c r="C83" s="125">
        <f aca="true" t="shared" si="3" ref="C83:C91">D83</f>
        <v>29500</v>
      </c>
      <c r="D83" s="125">
        <f aca="true" t="shared" si="4" ref="D83:D91">SUM(E83:N83)</f>
        <v>29500</v>
      </c>
      <c r="E83" s="125">
        <v>1500</v>
      </c>
      <c r="F83" s="126"/>
      <c r="G83" s="125"/>
      <c r="H83" s="126"/>
      <c r="I83" s="126"/>
      <c r="J83" s="125">
        <v>11000</v>
      </c>
      <c r="K83" s="125">
        <v>15000</v>
      </c>
      <c r="L83" s="125">
        <v>2000</v>
      </c>
      <c r="M83" s="126"/>
      <c r="N83" s="127"/>
      <c r="O83" s="91"/>
    </row>
    <row r="84" spans="1:15" s="92" customFormat="1" ht="30">
      <c r="A84" s="123">
        <v>3233</v>
      </c>
      <c r="B84" s="116" t="s">
        <v>144</v>
      </c>
      <c r="C84" s="125">
        <f t="shared" si="3"/>
        <v>37500</v>
      </c>
      <c r="D84" s="125">
        <f t="shared" si="4"/>
        <v>37500</v>
      </c>
      <c r="E84" s="125">
        <v>6500</v>
      </c>
      <c r="F84" s="126"/>
      <c r="G84" s="125"/>
      <c r="H84" s="126"/>
      <c r="I84" s="126"/>
      <c r="J84" s="125">
        <v>19000</v>
      </c>
      <c r="K84" s="125">
        <v>12000</v>
      </c>
      <c r="L84" s="125"/>
      <c r="M84" s="128"/>
      <c r="N84" s="127"/>
      <c r="O84" s="91"/>
    </row>
    <row r="85" spans="1:15" s="92" customFormat="1" ht="15">
      <c r="A85" s="147">
        <v>3237</v>
      </c>
      <c r="B85" s="145" t="s">
        <v>32</v>
      </c>
      <c r="C85" s="125">
        <f t="shared" si="3"/>
        <v>84000</v>
      </c>
      <c r="D85" s="125">
        <f t="shared" si="4"/>
        <v>84000</v>
      </c>
      <c r="E85" s="125">
        <v>11000</v>
      </c>
      <c r="F85" s="128"/>
      <c r="G85" s="125"/>
      <c r="H85" s="128">
        <v>9000</v>
      </c>
      <c r="I85" s="128"/>
      <c r="J85" s="125">
        <v>32000</v>
      </c>
      <c r="K85" s="125">
        <v>12000</v>
      </c>
      <c r="L85" s="125">
        <v>20000</v>
      </c>
      <c r="M85" s="128"/>
      <c r="N85" s="127"/>
      <c r="O85" s="91"/>
    </row>
    <row r="86" spans="1:15" s="92" customFormat="1" ht="15">
      <c r="A86" s="124">
        <v>3238</v>
      </c>
      <c r="B86" s="94" t="s">
        <v>33</v>
      </c>
      <c r="C86" s="125">
        <f t="shared" si="3"/>
        <v>39000</v>
      </c>
      <c r="D86" s="125">
        <f t="shared" si="4"/>
        <v>39000</v>
      </c>
      <c r="E86" s="125"/>
      <c r="F86" s="128"/>
      <c r="G86" s="125">
        <v>13000</v>
      </c>
      <c r="H86" s="126"/>
      <c r="I86" s="128"/>
      <c r="J86" s="125">
        <v>21000</v>
      </c>
      <c r="K86" s="125">
        <v>5000</v>
      </c>
      <c r="L86" s="125"/>
      <c r="M86" s="128"/>
      <c r="N86" s="127"/>
      <c r="O86" s="91"/>
    </row>
    <row r="87" spans="1:15" s="92" customFormat="1" ht="15">
      <c r="A87" s="147">
        <v>3239</v>
      </c>
      <c r="B87" s="144" t="s">
        <v>34</v>
      </c>
      <c r="C87" s="125">
        <f t="shared" si="3"/>
        <v>39500</v>
      </c>
      <c r="D87" s="125">
        <f t="shared" si="4"/>
        <v>39500</v>
      </c>
      <c r="E87" s="125">
        <v>500</v>
      </c>
      <c r="F87" s="128"/>
      <c r="G87" s="125"/>
      <c r="H87" s="126">
        <v>5000</v>
      </c>
      <c r="I87" s="128"/>
      <c r="J87" s="125">
        <v>22000</v>
      </c>
      <c r="K87" s="125">
        <v>10000</v>
      </c>
      <c r="L87" s="125">
        <v>2000</v>
      </c>
      <c r="M87" s="128"/>
      <c r="N87" s="127"/>
      <c r="O87" s="91"/>
    </row>
    <row r="88" spans="1:15" s="92" customFormat="1" ht="30">
      <c r="A88" s="121">
        <v>3241</v>
      </c>
      <c r="B88" s="119" t="s">
        <v>129</v>
      </c>
      <c r="C88" s="125">
        <f t="shared" si="3"/>
        <v>4000</v>
      </c>
      <c r="D88" s="125">
        <f t="shared" si="4"/>
        <v>4000</v>
      </c>
      <c r="E88" s="125">
        <v>2000</v>
      </c>
      <c r="F88" s="126"/>
      <c r="G88" s="125"/>
      <c r="H88" s="126"/>
      <c r="I88" s="126"/>
      <c r="J88" s="125"/>
      <c r="K88" s="125">
        <v>2000</v>
      </c>
      <c r="L88" s="125"/>
      <c r="M88" s="126"/>
      <c r="N88" s="127"/>
      <c r="O88" s="91"/>
    </row>
    <row r="89" spans="1:15" s="92" customFormat="1" ht="15">
      <c r="A89" s="123">
        <v>3292</v>
      </c>
      <c r="B89" s="118" t="s">
        <v>36</v>
      </c>
      <c r="C89" s="125">
        <f t="shared" si="3"/>
        <v>1500</v>
      </c>
      <c r="D89" s="125">
        <f t="shared" si="4"/>
        <v>1500</v>
      </c>
      <c r="E89" s="125">
        <v>500</v>
      </c>
      <c r="F89" s="128"/>
      <c r="G89" s="125"/>
      <c r="H89" s="128"/>
      <c r="I89" s="128"/>
      <c r="J89" s="125">
        <v>1000</v>
      </c>
      <c r="K89" s="125"/>
      <c r="L89" s="125"/>
      <c r="M89" s="128"/>
      <c r="N89" s="127"/>
      <c r="O89" s="91"/>
    </row>
    <row r="90" spans="1:15" s="92" customFormat="1" ht="15">
      <c r="A90" s="123">
        <v>3293</v>
      </c>
      <c r="B90" s="117" t="s">
        <v>37</v>
      </c>
      <c r="C90" s="125">
        <f t="shared" si="3"/>
        <v>17000</v>
      </c>
      <c r="D90" s="125">
        <f t="shared" si="4"/>
        <v>17000</v>
      </c>
      <c r="E90" s="125"/>
      <c r="F90" s="128"/>
      <c r="G90" s="125"/>
      <c r="H90" s="125">
        <v>17000</v>
      </c>
      <c r="I90" s="128"/>
      <c r="J90" s="125"/>
      <c r="K90" s="125"/>
      <c r="L90" s="125"/>
      <c r="M90" s="128"/>
      <c r="N90" s="127"/>
      <c r="O90" s="91"/>
    </row>
    <row r="91" spans="1:15" s="176" customFormat="1" ht="15">
      <c r="A91" s="147">
        <v>4241</v>
      </c>
      <c r="B91" s="115" t="s">
        <v>117</v>
      </c>
      <c r="C91" s="125">
        <f t="shared" si="3"/>
        <v>2000</v>
      </c>
      <c r="D91" s="125">
        <f t="shared" si="4"/>
        <v>2000</v>
      </c>
      <c r="E91" s="125"/>
      <c r="F91" s="128"/>
      <c r="G91" s="125"/>
      <c r="H91" s="128">
        <v>2000</v>
      </c>
      <c r="I91" s="128"/>
      <c r="J91" s="125"/>
      <c r="K91" s="125"/>
      <c r="L91" s="125"/>
      <c r="M91" s="128"/>
      <c r="N91" s="127"/>
      <c r="O91" s="175"/>
    </row>
    <row r="92" spans="1:15" s="28" customFormat="1" ht="15.75" thickBot="1">
      <c r="A92" s="132"/>
      <c r="B92" s="30" t="s">
        <v>45</v>
      </c>
      <c r="C92" s="55">
        <f aca="true" t="shared" si="5" ref="C92:N92">C33+C41+C45+C51+C59+C64+C70+C72+C75+C77</f>
        <v>274000</v>
      </c>
      <c r="D92" s="55">
        <f t="shared" si="5"/>
        <v>274000</v>
      </c>
      <c r="E92" s="55">
        <f t="shared" si="5"/>
        <v>37000</v>
      </c>
      <c r="F92" s="55">
        <f t="shared" si="5"/>
        <v>0</v>
      </c>
      <c r="G92" s="55">
        <f t="shared" si="5"/>
        <v>13000</v>
      </c>
      <c r="H92" s="55">
        <f t="shared" si="5"/>
        <v>33000</v>
      </c>
      <c r="I92" s="55">
        <f t="shared" si="5"/>
        <v>0</v>
      </c>
      <c r="J92" s="55">
        <f t="shared" si="5"/>
        <v>109000</v>
      </c>
      <c r="K92" s="55">
        <f t="shared" si="5"/>
        <v>58000</v>
      </c>
      <c r="L92" s="55">
        <f t="shared" si="5"/>
        <v>24000</v>
      </c>
      <c r="M92" s="55">
        <f t="shared" si="5"/>
        <v>0</v>
      </c>
      <c r="N92" s="56">
        <f t="shared" si="5"/>
        <v>0</v>
      </c>
      <c r="O92" s="182"/>
    </row>
    <row r="93" spans="1:15" s="88" customFormat="1" ht="45">
      <c r="A93" s="34" t="s">
        <v>49</v>
      </c>
      <c r="B93" s="35" t="s">
        <v>64</v>
      </c>
      <c r="C93" s="38"/>
      <c r="D93" s="38"/>
      <c r="E93" s="109"/>
      <c r="F93" s="38"/>
      <c r="G93" s="38"/>
      <c r="H93" s="38"/>
      <c r="I93" s="233"/>
      <c r="J93" s="38"/>
      <c r="K93" s="38"/>
      <c r="L93" s="38"/>
      <c r="M93" s="38"/>
      <c r="N93" s="234"/>
      <c r="O93" s="87"/>
    </row>
    <row r="94" spans="1:15" s="88" customFormat="1" ht="15">
      <c r="A94" s="189"/>
      <c r="B94" s="190" t="s">
        <v>95</v>
      </c>
      <c r="C94" s="152">
        <f>D94</f>
        <v>40000</v>
      </c>
      <c r="D94" s="152">
        <f>SUM(E94:N94)</f>
        <v>40000</v>
      </c>
      <c r="E94" s="191">
        <f>E95</f>
        <v>20000</v>
      </c>
      <c r="F94" s="191"/>
      <c r="G94" s="191"/>
      <c r="H94" s="191"/>
      <c r="I94" s="162"/>
      <c r="J94" s="191">
        <f>J95</f>
        <v>20000</v>
      </c>
      <c r="K94" s="192"/>
      <c r="L94" s="192"/>
      <c r="M94" s="192"/>
      <c r="N94" s="193"/>
      <c r="O94" s="87"/>
    </row>
    <row r="95" spans="1:15" s="88" customFormat="1" ht="30">
      <c r="A95" s="123">
        <v>3224</v>
      </c>
      <c r="B95" s="116" t="s">
        <v>118</v>
      </c>
      <c r="C95" s="65">
        <f aca="true" t="shared" si="6" ref="C95:C104">D95</f>
        <v>40000</v>
      </c>
      <c r="D95" s="65">
        <f aca="true" t="shared" si="7" ref="D95:D103">SUM(E95:N95)</f>
        <v>40000</v>
      </c>
      <c r="E95" s="139">
        <v>20000</v>
      </c>
      <c r="F95" s="194"/>
      <c r="G95" s="194"/>
      <c r="H95" s="194"/>
      <c r="I95" s="194"/>
      <c r="J95" s="139">
        <v>20000</v>
      </c>
      <c r="K95" s="90"/>
      <c r="L95" s="90"/>
      <c r="M95" s="90"/>
      <c r="N95" s="195"/>
      <c r="O95" s="87"/>
    </row>
    <row r="96" spans="1:15" s="88" customFormat="1" ht="15">
      <c r="A96" s="153"/>
      <c r="B96" s="154" t="s">
        <v>119</v>
      </c>
      <c r="C96" s="155">
        <f t="shared" si="6"/>
        <v>1120000</v>
      </c>
      <c r="D96" s="155">
        <f t="shared" si="7"/>
        <v>1120000</v>
      </c>
      <c r="E96" s="156">
        <f>SUM(E98:E104)</f>
        <v>915000</v>
      </c>
      <c r="F96" s="162"/>
      <c r="G96" s="162"/>
      <c r="H96" s="162"/>
      <c r="I96" s="162"/>
      <c r="J96" s="156">
        <f>SUM(J98:J104)</f>
        <v>205000</v>
      </c>
      <c r="K96" s="161"/>
      <c r="L96" s="161"/>
      <c r="M96" s="161"/>
      <c r="N96" s="163"/>
      <c r="O96" s="87"/>
    </row>
    <row r="97" spans="1:15" s="69" customFormat="1" ht="15">
      <c r="A97" s="123">
        <v>3237</v>
      </c>
      <c r="B97" s="116" t="s">
        <v>32</v>
      </c>
      <c r="C97" s="65">
        <f>D97</f>
        <v>1120000</v>
      </c>
      <c r="D97" s="65">
        <f>SUM(E97:N97)</f>
        <v>1120000</v>
      </c>
      <c r="E97" s="93">
        <f>SUM(E98:E104)</f>
        <v>915000</v>
      </c>
      <c r="F97" s="194"/>
      <c r="G97" s="194"/>
      <c r="H97" s="194"/>
      <c r="I97" s="194"/>
      <c r="J97" s="93">
        <f>SUM(J98:J104)</f>
        <v>205000</v>
      </c>
      <c r="K97" s="90"/>
      <c r="L97" s="90"/>
      <c r="M97" s="90"/>
      <c r="N97" s="195"/>
      <c r="O97" s="75"/>
    </row>
    <row r="98" spans="1:15" s="69" customFormat="1" ht="45">
      <c r="A98" s="123"/>
      <c r="B98" s="116" t="s">
        <v>87</v>
      </c>
      <c r="C98" s="77">
        <f t="shared" si="6"/>
        <v>150000</v>
      </c>
      <c r="D98" s="77">
        <f t="shared" si="7"/>
        <v>150000</v>
      </c>
      <c r="E98" s="139">
        <v>120000</v>
      </c>
      <c r="F98" s="78"/>
      <c r="G98" s="78"/>
      <c r="H98" s="78"/>
      <c r="I98" s="78"/>
      <c r="J98" s="78">
        <v>30000</v>
      </c>
      <c r="K98" s="78"/>
      <c r="L98" s="78"/>
      <c r="M98" s="78"/>
      <c r="N98" s="79"/>
      <c r="O98" s="75"/>
    </row>
    <row r="99" spans="1:15" s="69" customFormat="1" ht="45">
      <c r="A99" s="123"/>
      <c r="B99" s="116" t="s">
        <v>86</v>
      </c>
      <c r="C99" s="77">
        <f t="shared" si="6"/>
        <v>30700</v>
      </c>
      <c r="D99" s="77">
        <f t="shared" si="7"/>
        <v>30700</v>
      </c>
      <c r="E99" s="139">
        <v>20700</v>
      </c>
      <c r="F99" s="78"/>
      <c r="G99" s="78"/>
      <c r="H99" s="78"/>
      <c r="I99" s="78"/>
      <c r="J99" s="78">
        <v>10000</v>
      </c>
      <c r="K99" s="78"/>
      <c r="L99" s="78"/>
      <c r="M99" s="78"/>
      <c r="N99" s="79"/>
      <c r="O99" s="75"/>
    </row>
    <row r="100" spans="1:15" s="69" customFormat="1" ht="30">
      <c r="A100" s="123"/>
      <c r="B100" s="116" t="s">
        <v>91</v>
      </c>
      <c r="C100" s="77">
        <f t="shared" si="6"/>
        <v>150000</v>
      </c>
      <c r="D100" s="77">
        <f t="shared" si="7"/>
        <v>150000</v>
      </c>
      <c r="E100" s="139">
        <v>145000</v>
      </c>
      <c r="F100" s="78"/>
      <c r="G100" s="78"/>
      <c r="H100" s="78"/>
      <c r="I100" s="78"/>
      <c r="J100" s="78">
        <v>5000</v>
      </c>
      <c r="K100" s="78"/>
      <c r="L100" s="78"/>
      <c r="M100" s="78"/>
      <c r="N100" s="79"/>
      <c r="O100" s="75"/>
    </row>
    <row r="101" spans="1:15" s="69" customFormat="1" ht="30">
      <c r="A101" s="123"/>
      <c r="B101" s="116" t="s">
        <v>92</v>
      </c>
      <c r="C101" s="77">
        <f t="shared" si="6"/>
        <v>150000</v>
      </c>
      <c r="D101" s="77">
        <f t="shared" si="7"/>
        <v>150000</v>
      </c>
      <c r="E101" s="139">
        <v>50000</v>
      </c>
      <c r="F101" s="78"/>
      <c r="G101" s="78"/>
      <c r="H101" s="78"/>
      <c r="I101" s="78"/>
      <c r="J101" s="78">
        <v>100000</v>
      </c>
      <c r="K101" s="78"/>
      <c r="L101" s="78"/>
      <c r="M101" s="78"/>
      <c r="N101" s="79"/>
      <c r="O101" s="75"/>
    </row>
    <row r="102" spans="1:15" s="69" customFormat="1" ht="30">
      <c r="A102" s="123"/>
      <c r="B102" s="116" t="s">
        <v>151</v>
      </c>
      <c r="C102" s="77">
        <f>D102</f>
        <v>19300</v>
      </c>
      <c r="D102" s="77">
        <f>SUM(E102:N102)</f>
        <v>19300</v>
      </c>
      <c r="E102" s="139">
        <v>19300</v>
      </c>
      <c r="F102" s="78"/>
      <c r="G102" s="78"/>
      <c r="H102" s="78"/>
      <c r="I102" s="78"/>
      <c r="J102" s="78"/>
      <c r="K102" s="78"/>
      <c r="L102" s="78"/>
      <c r="M102" s="78"/>
      <c r="N102" s="79"/>
      <c r="O102" s="75"/>
    </row>
    <row r="103" spans="1:15" s="69" customFormat="1" ht="30">
      <c r="A103" s="123"/>
      <c r="B103" s="116" t="s">
        <v>93</v>
      </c>
      <c r="C103" s="77">
        <f t="shared" si="6"/>
        <v>570000</v>
      </c>
      <c r="D103" s="77">
        <f t="shared" si="7"/>
        <v>570000</v>
      </c>
      <c r="E103" s="139">
        <v>510000</v>
      </c>
      <c r="F103" s="78"/>
      <c r="G103" s="78"/>
      <c r="H103" s="78"/>
      <c r="I103" s="78"/>
      <c r="J103" s="78">
        <v>60000</v>
      </c>
      <c r="K103" s="78"/>
      <c r="L103" s="78"/>
      <c r="M103" s="78"/>
      <c r="N103" s="79"/>
      <c r="O103" s="75"/>
    </row>
    <row r="104" spans="1:15" s="96" customFormat="1" ht="45">
      <c r="A104" s="123"/>
      <c r="B104" s="116" t="s">
        <v>105</v>
      </c>
      <c r="C104" s="77">
        <f t="shared" si="6"/>
        <v>50000</v>
      </c>
      <c r="D104" s="77">
        <f>SUM(E104:N104)</f>
        <v>50000</v>
      </c>
      <c r="E104" s="139">
        <v>50000</v>
      </c>
      <c r="F104" s="78"/>
      <c r="G104" s="78"/>
      <c r="H104" s="78"/>
      <c r="I104" s="78"/>
      <c r="J104" s="78"/>
      <c r="K104" s="78"/>
      <c r="L104" s="78"/>
      <c r="M104" s="78"/>
      <c r="N104" s="79"/>
      <c r="O104" s="95"/>
    </row>
    <row r="105" spans="1:15" s="69" customFormat="1" ht="30">
      <c r="A105" s="153"/>
      <c r="B105" s="154" t="s">
        <v>103</v>
      </c>
      <c r="C105" s="156">
        <f>D105</f>
        <v>10000</v>
      </c>
      <c r="D105" s="156">
        <f>SUM(E105:N105)</f>
        <v>10000</v>
      </c>
      <c r="E105" s="156">
        <f>E106</f>
        <v>10000</v>
      </c>
      <c r="F105" s="156"/>
      <c r="G105" s="156"/>
      <c r="H105" s="156"/>
      <c r="I105" s="156"/>
      <c r="J105" s="156"/>
      <c r="K105" s="156"/>
      <c r="L105" s="156"/>
      <c r="M105" s="156"/>
      <c r="N105" s="160"/>
      <c r="O105" s="75"/>
    </row>
    <row r="106" spans="1:15" ht="15">
      <c r="A106" s="123">
        <v>3292</v>
      </c>
      <c r="B106" s="118" t="s">
        <v>36</v>
      </c>
      <c r="C106" s="65">
        <f>D106</f>
        <v>10000</v>
      </c>
      <c r="D106" s="65">
        <f>SUM(E106:N106)</f>
        <v>10000</v>
      </c>
      <c r="E106" s="139">
        <v>10000</v>
      </c>
      <c r="F106" s="78"/>
      <c r="G106" s="78"/>
      <c r="H106" s="78"/>
      <c r="I106" s="78"/>
      <c r="J106" s="78"/>
      <c r="K106" s="78"/>
      <c r="L106" s="78"/>
      <c r="M106" s="78"/>
      <c r="N106" s="79"/>
      <c r="O106" s="17"/>
    </row>
    <row r="107" spans="1:15" ht="15.75" thickBot="1">
      <c r="A107" s="132"/>
      <c r="B107" s="30" t="s">
        <v>45</v>
      </c>
      <c r="C107" s="31">
        <f>C94+C96+C105</f>
        <v>1170000</v>
      </c>
      <c r="D107" s="31">
        <f>D94+D96+D105</f>
        <v>1170000</v>
      </c>
      <c r="E107" s="31">
        <f>E94+E96+E105</f>
        <v>945000</v>
      </c>
      <c r="F107" s="31"/>
      <c r="G107" s="31"/>
      <c r="H107" s="31"/>
      <c r="I107" s="31"/>
      <c r="J107" s="31">
        <f>J94+J96+J105</f>
        <v>225000</v>
      </c>
      <c r="K107" s="31"/>
      <c r="L107" s="32"/>
      <c r="M107" s="32"/>
      <c r="N107" s="33"/>
      <c r="O107" s="17"/>
    </row>
    <row r="108" spans="1:15" s="111" customFormat="1" ht="30">
      <c r="A108" s="108" t="s">
        <v>51</v>
      </c>
      <c r="B108" s="102" t="s">
        <v>134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240"/>
      <c r="O108" s="110"/>
    </row>
    <row r="109" spans="1:15" ht="30">
      <c r="A109" s="136">
        <v>3237</v>
      </c>
      <c r="B109" s="112" t="s">
        <v>135</v>
      </c>
      <c r="C109" s="12">
        <f>D109</f>
        <v>10000</v>
      </c>
      <c r="D109" s="12">
        <f>SUM(E109:N109)</f>
        <v>10000</v>
      </c>
      <c r="E109" s="12">
        <v>0</v>
      </c>
      <c r="F109" s="12"/>
      <c r="G109" s="12"/>
      <c r="H109" s="12">
        <v>10000</v>
      </c>
      <c r="I109" s="12"/>
      <c r="J109" s="12"/>
      <c r="K109" s="12"/>
      <c r="L109" s="12"/>
      <c r="M109" s="12"/>
      <c r="N109" s="113"/>
      <c r="O109" s="17"/>
    </row>
    <row r="110" spans="1:15" s="26" customFormat="1" ht="15.75" thickBot="1">
      <c r="A110" s="132"/>
      <c r="B110" s="30" t="s">
        <v>45</v>
      </c>
      <c r="C110" s="40">
        <f aca="true" t="shared" si="8" ref="C110:J110">C109</f>
        <v>10000</v>
      </c>
      <c r="D110" s="40">
        <f t="shared" si="8"/>
        <v>10000</v>
      </c>
      <c r="E110" s="31">
        <f t="shared" si="8"/>
        <v>0</v>
      </c>
      <c r="F110" s="31"/>
      <c r="G110" s="31"/>
      <c r="H110" s="31">
        <f t="shared" si="8"/>
        <v>10000</v>
      </c>
      <c r="I110" s="31"/>
      <c r="J110" s="31">
        <f t="shared" si="8"/>
        <v>0</v>
      </c>
      <c r="K110" s="41"/>
      <c r="L110" s="41"/>
      <c r="M110" s="41"/>
      <c r="N110" s="42"/>
      <c r="O110" s="25"/>
    </row>
    <row r="111" spans="1:15" s="106" customFormat="1" ht="15">
      <c r="A111" s="34" t="s">
        <v>52</v>
      </c>
      <c r="B111" s="35" t="s">
        <v>65</v>
      </c>
      <c r="C111" s="38"/>
      <c r="D111" s="38"/>
      <c r="E111" s="109"/>
      <c r="F111" s="38"/>
      <c r="G111" s="38"/>
      <c r="H111" s="38"/>
      <c r="I111" s="233"/>
      <c r="J111" s="38"/>
      <c r="K111" s="38"/>
      <c r="L111" s="38"/>
      <c r="M111" s="38"/>
      <c r="N111" s="234"/>
      <c r="O111" s="105"/>
    </row>
    <row r="112" spans="1:15" s="74" customFormat="1" ht="30">
      <c r="A112" s="157">
        <v>4243</v>
      </c>
      <c r="B112" s="158" t="s">
        <v>120</v>
      </c>
      <c r="C112" s="159">
        <f aca="true" t="shared" si="9" ref="C112:C118">D112</f>
        <v>540000</v>
      </c>
      <c r="D112" s="159">
        <f>SUM(E112:N112)</f>
        <v>540000</v>
      </c>
      <c r="E112" s="159">
        <f>SUM(E113:E118)</f>
        <v>420000</v>
      </c>
      <c r="F112" s="196"/>
      <c r="G112" s="196"/>
      <c r="H112" s="196"/>
      <c r="I112" s="196"/>
      <c r="J112" s="159">
        <f>SUM(J113:J118)</f>
        <v>20000</v>
      </c>
      <c r="K112" s="196"/>
      <c r="L112" s="196"/>
      <c r="M112" s="196"/>
      <c r="N112" s="166">
        <f>SUM(N113:N118)</f>
        <v>100000</v>
      </c>
      <c r="O112" s="73"/>
    </row>
    <row r="113" spans="1:15" s="74" customFormat="1" ht="15" customHeight="1">
      <c r="A113" s="197"/>
      <c r="B113" s="116" t="s">
        <v>88</v>
      </c>
      <c r="C113" s="77">
        <f t="shared" si="9"/>
        <v>50000</v>
      </c>
      <c r="D113" s="77">
        <f aca="true" t="shared" si="10" ref="D113:D118">SUM(E113:N113)</f>
        <v>50000</v>
      </c>
      <c r="E113" s="139">
        <v>50000</v>
      </c>
      <c r="F113" s="78"/>
      <c r="G113" s="78"/>
      <c r="H113" s="78"/>
      <c r="I113" s="78"/>
      <c r="J113" s="78"/>
      <c r="K113" s="98"/>
      <c r="L113" s="98"/>
      <c r="M113" s="98"/>
      <c r="N113" s="100"/>
      <c r="O113" s="73"/>
    </row>
    <row r="114" spans="1:15" s="74" customFormat="1" ht="30">
      <c r="A114" s="197"/>
      <c r="B114" s="116" t="s">
        <v>90</v>
      </c>
      <c r="C114" s="77">
        <f t="shared" si="9"/>
        <v>40000</v>
      </c>
      <c r="D114" s="77">
        <f t="shared" si="10"/>
        <v>40000</v>
      </c>
      <c r="E114" s="139">
        <v>20000</v>
      </c>
      <c r="F114" s="78"/>
      <c r="G114" s="78"/>
      <c r="H114" s="78"/>
      <c r="I114" s="78"/>
      <c r="J114" s="78">
        <v>20000</v>
      </c>
      <c r="K114" s="98"/>
      <c r="L114" s="98"/>
      <c r="M114" s="98"/>
      <c r="N114" s="100"/>
      <c r="O114" s="73"/>
    </row>
    <row r="115" spans="1:15" s="74" customFormat="1" ht="30">
      <c r="A115" s="197"/>
      <c r="B115" s="116" t="s">
        <v>100</v>
      </c>
      <c r="C115" s="77">
        <f t="shared" si="9"/>
        <v>165000</v>
      </c>
      <c r="D115" s="77">
        <f t="shared" si="10"/>
        <v>165000</v>
      </c>
      <c r="E115" s="139">
        <v>165000</v>
      </c>
      <c r="F115" s="78"/>
      <c r="G115" s="78"/>
      <c r="H115" s="78"/>
      <c r="I115" s="78"/>
      <c r="J115" s="78"/>
      <c r="K115" s="98"/>
      <c r="L115" s="98"/>
      <c r="M115" s="98"/>
      <c r="N115" s="100"/>
      <c r="O115" s="73"/>
    </row>
    <row r="116" spans="1:15" s="74" customFormat="1" ht="30">
      <c r="A116" s="197"/>
      <c r="B116" s="116" t="s">
        <v>94</v>
      </c>
      <c r="C116" s="77">
        <f t="shared" si="9"/>
        <v>165000</v>
      </c>
      <c r="D116" s="77">
        <f t="shared" si="10"/>
        <v>165000</v>
      </c>
      <c r="E116" s="139">
        <v>165000</v>
      </c>
      <c r="F116" s="78"/>
      <c r="G116" s="78"/>
      <c r="H116" s="78"/>
      <c r="I116" s="78"/>
      <c r="J116" s="78"/>
      <c r="K116" s="98"/>
      <c r="L116" s="98"/>
      <c r="M116" s="98"/>
      <c r="N116" s="100"/>
      <c r="O116" s="73"/>
    </row>
    <row r="117" spans="1:15" s="69" customFormat="1" ht="15">
      <c r="A117" s="197"/>
      <c r="B117" s="116" t="s">
        <v>136</v>
      </c>
      <c r="C117" s="77">
        <f t="shared" si="9"/>
        <v>20000</v>
      </c>
      <c r="D117" s="77">
        <f>SUM(E117:N117)</f>
        <v>20000</v>
      </c>
      <c r="E117" s="139">
        <v>20000</v>
      </c>
      <c r="F117" s="78"/>
      <c r="G117" s="78"/>
      <c r="H117" s="78"/>
      <c r="I117" s="78"/>
      <c r="J117" s="78"/>
      <c r="K117" s="98"/>
      <c r="L117" s="98"/>
      <c r="M117" s="98"/>
      <c r="N117" s="100"/>
      <c r="O117" s="75"/>
    </row>
    <row r="118" spans="1:15" s="26" customFormat="1" ht="15">
      <c r="A118" s="123"/>
      <c r="B118" s="116" t="s">
        <v>106</v>
      </c>
      <c r="C118" s="77">
        <f t="shared" si="9"/>
        <v>100000</v>
      </c>
      <c r="D118" s="77">
        <f t="shared" si="10"/>
        <v>100000</v>
      </c>
      <c r="E118" s="139"/>
      <c r="F118" s="78"/>
      <c r="G118" s="78"/>
      <c r="H118" s="78"/>
      <c r="I118" s="78"/>
      <c r="J118" s="78"/>
      <c r="K118" s="78"/>
      <c r="L118" s="78"/>
      <c r="M118" s="78"/>
      <c r="N118" s="79">
        <v>100000</v>
      </c>
      <c r="O118" s="25"/>
    </row>
    <row r="119" spans="1:15" s="26" customFormat="1" ht="15.75" thickBot="1">
      <c r="A119" s="132"/>
      <c r="B119" s="30" t="s">
        <v>45</v>
      </c>
      <c r="C119" s="40">
        <f>C112</f>
        <v>540000</v>
      </c>
      <c r="D119" s="40">
        <f>D112</f>
        <v>540000</v>
      </c>
      <c r="E119" s="40">
        <f>E112</f>
        <v>420000</v>
      </c>
      <c r="F119" s="31"/>
      <c r="G119" s="31"/>
      <c r="H119" s="31"/>
      <c r="I119" s="31"/>
      <c r="J119" s="40">
        <f>J112</f>
        <v>20000</v>
      </c>
      <c r="K119" s="41"/>
      <c r="L119" s="41"/>
      <c r="M119" s="41"/>
      <c r="N119" s="198">
        <f>N112</f>
        <v>100000</v>
      </c>
      <c r="O119" s="25"/>
    </row>
    <row r="120" spans="1:15" s="96" customFormat="1" ht="15">
      <c r="A120" s="34" t="s">
        <v>53</v>
      </c>
      <c r="B120" s="35" t="s">
        <v>58</v>
      </c>
      <c r="C120" s="38"/>
      <c r="D120" s="38"/>
      <c r="E120" s="109"/>
      <c r="F120" s="38"/>
      <c r="G120" s="38"/>
      <c r="H120" s="38"/>
      <c r="I120" s="233"/>
      <c r="J120" s="38"/>
      <c r="K120" s="38"/>
      <c r="L120" s="38"/>
      <c r="M120" s="38"/>
      <c r="N120" s="234"/>
      <c r="O120" s="95"/>
    </row>
    <row r="121" spans="1:15" s="76" customFormat="1" ht="60">
      <c r="A121" s="153"/>
      <c r="B121" s="154" t="s">
        <v>96</v>
      </c>
      <c r="C121" s="156">
        <f aca="true" t="shared" si="11" ref="C121:C126">D121</f>
        <v>30000</v>
      </c>
      <c r="D121" s="156">
        <f aca="true" t="shared" si="12" ref="D121:D126">SUM(E121:N121)</f>
        <v>30000</v>
      </c>
      <c r="E121" s="156">
        <f>E122</f>
        <v>0</v>
      </c>
      <c r="F121" s="156"/>
      <c r="G121" s="156"/>
      <c r="H121" s="156"/>
      <c r="I121" s="156"/>
      <c r="J121" s="156">
        <f>J122</f>
        <v>30000</v>
      </c>
      <c r="K121" s="156"/>
      <c r="L121" s="156"/>
      <c r="M121" s="156"/>
      <c r="N121" s="160"/>
      <c r="O121" s="97"/>
    </row>
    <row r="122" spans="1:15" s="96" customFormat="1" ht="30">
      <c r="A122" s="147">
        <v>4225</v>
      </c>
      <c r="B122" s="145" t="s">
        <v>121</v>
      </c>
      <c r="C122" s="77">
        <f t="shared" si="11"/>
        <v>30000</v>
      </c>
      <c r="D122" s="77">
        <f t="shared" si="12"/>
        <v>30000</v>
      </c>
      <c r="E122" s="139">
        <v>0</v>
      </c>
      <c r="F122" s="139"/>
      <c r="G122" s="139"/>
      <c r="H122" s="139"/>
      <c r="I122" s="139"/>
      <c r="J122" s="139">
        <v>30000</v>
      </c>
      <c r="K122" s="139"/>
      <c r="L122" s="139"/>
      <c r="M122" s="139"/>
      <c r="N122" s="140"/>
      <c r="O122" s="95"/>
    </row>
    <row r="123" spans="1:15" s="76" customFormat="1" ht="45">
      <c r="A123" s="153"/>
      <c r="B123" s="154" t="s">
        <v>122</v>
      </c>
      <c r="C123" s="156">
        <f t="shared" si="11"/>
        <v>150000</v>
      </c>
      <c r="D123" s="156">
        <f t="shared" si="12"/>
        <v>150000</v>
      </c>
      <c r="E123" s="156">
        <f>SUM(E124:E126)</f>
        <v>75000</v>
      </c>
      <c r="F123" s="156"/>
      <c r="G123" s="156"/>
      <c r="H123" s="156"/>
      <c r="I123" s="156"/>
      <c r="J123" s="156">
        <f>SUM(J124:J126)</f>
        <v>75000</v>
      </c>
      <c r="K123" s="156"/>
      <c r="L123" s="156"/>
      <c r="M123" s="156"/>
      <c r="N123" s="160"/>
      <c r="O123" s="97"/>
    </row>
    <row r="124" spans="1:15" s="76" customFormat="1" ht="30">
      <c r="A124" s="123">
        <v>4223</v>
      </c>
      <c r="B124" s="116" t="s">
        <v>123</v>
      </c>
      <c r="C124" s="77">
        <f t="shared" si="11"/>
        <v>40000</v>
      </c>
      <c r="D124" s="77">
        <f t="shared" si="12"/>
        <v>40000</v>
      </c>
      <c r="E124" s="139">
        <v>0</v>
      </c>
      <c r="F124" s="139"/>
      <c r="G124" s="139"/>
      <c r="H124" s="139"/>
      <c r="I124" s="139"/>
      <c r="J124" s="139">
        <v>40000</v>
      </c>
      <c r="K124" s="139"/>
      <c r="L124" s="139"/>
      <c r="M124" s="139"/>
      <c r="N124" s="140"/>
      <c r="O124" s="97"/>
    </row>
    <row r="125" spans="1:15" s="76" customFormat="1" ht="45">
      <c r="A125" s="123">
        <v>4223</v>
      </c>
      <c r="B125" s="116" t="s">
        <v>137</v>
      </c>
      <c r="C125" s="77">
        <f t="shared" si="11"/>
        <v>15000</v>
      </c>
      <c r="D125" s="77">
        <f t="shared" si="12"/>
        <v>15000</v>
      </c>
      <c r="E125" s="139">
        <v>15000</v>
      </c>
      <c r="F125" s="139"/>
      <c r="G125" s="139"/>
      <c r="H125" s="139"/>
      <c r="I125" s="139"/>
      <c r="J125" s="139"/>
      <c r="K125" s="139"/>
      <c r="L125" s="139"/>
      <c r="M125" s="139"/>
      <c r="N125" s="140"/>
      <c r="O125" s="97"/>
    </row>
    <row r="126" spans="1:15" ht="30">
      <c r="A126" s="147">
        <v>4225</v>
      </c>
      <c r="B126" s="145" t="s">
        <v>121</v>
      </c>
      <c r="C126" s="77">
        <f t="shared" si="11"/>
        <v>95000</v>
      </c>
      <c r="D126" s="77">
        <f t="shared" si="12"/>
        <v>95000</v>
      </c>
      <c r="E126" s="139">
        <v>60000</v>
      </c>
      <c r="F126" s="139"/>
      <c r="G126" s="139"/>
      <c r="H126" s="139"/>
      <c r="I126" s="139"/>
      <c r="J126" s="139">
        <v>35000</v>
      </c>
      <c r="K126" s="139"/>
      <c r="L126" s="139"/>
      <c r="M126" s="139"/>
      <c r="N126" s="140"/>
      <c r="O126" s="17"/>
    </row>
    <row r="127" spans="1:15" ht="15.75" thickBot="1">
      <c r="A127" s="132"/>
      <c r="B127" s="30" t="s">
        <v>45</v>
      </c>
      <c r="C127" s="40">
        <f>C121+C123</f>
        <v>180000</v>
      </c>
      <c r="D127" s="40">
        <f>D121+D123</f>
        <v>180000</v>
      </c>
      <c r="E127" s="40">
        <f>E121+E123</f>
        <v>75000</v>
      </c>
      <c r="F127" s="31"/>
      <c r="G127" s="31"/>
      <c r="H127" s="31"/>
      <c r="I127" s="31"/>
      <c r="J127" s="40">
        <f>J121+J123</f>
        <v>105000</v>
      </c>
      <c r="K127" s="41"/>
      <c r="L127" s="41"/>
      <c r="M127" s="41"/>
      <c r="N127" s="42"/>
      <c r="O127" s="17"/>
    </row>
    <row r="128" spans="1:14" s="74" customFormat="1" ht="30">
      <c r="A128" s="34" t="s">
        <v>54</v>
      </c>
      <c r="B128" s="35" t="s">
        <v>66</v>
      </c>
      <c r="C128" s="38"/>
      <c r="D128" s="38"/>
      <c r="E128" s="109"/>
      <c r="F128" s="38"/>
      <c r="G128" s="38"/>
      <c r="H128" s="38"/>
      <c r="I128" s="233"/>
      <c r="J128" s="38"/>
      <c r="K128" s="38"/>
      <c r="L128" s="38"/>
      <c r="M128" s="38"/>
      <c r="N128" s="234"/>
    </row>
    <row r="129" spans="1:14" s="74" customFormat="1" ht="15">
      <c r="A129" s="153">
        <v>3225</v>
      </c>
      <c r="B129" s="204" t="s">
        <v>26</v>
      </c>
      <c r="C129" s="156">
        <f>SUM(C130:C138)</f>
        <v>36600</v>
      </c>
      <c r="D129" s="156">
        <f>SUM(D130:D138)</f>
        <v>36600</v>
      </c>
      <c r="E129" s="156">
        <f>SUM(E130:E138)</f>
        <v>26000</v>
      </c>
      <c r="F129" s="161"/>
      <c r="G129" s="156">
        <f>SUM(G130:G138)</f>
        <v>10600</v>
      </c>
      <c r="H129" s="161"/>
      <c r="I129" s="161"/>
      <c r="J129" s="156">
        <f>SUM(J130:J138)</f>
        <v>0</v>
      </c>
      <c r="K129" s="161"/>
      <c r="L129" s="156"/>
      <c r="M129" s="161"/>
      <c r="N129" s="163"/>
    </row>
    <row r="130" spans="1:14" s="74" customFormat="1" ht="30">
      <c r="A130" s="123">
        <v>3225</v>
      </c>
      <c r="B130" s="74" t="s">
        <v>70</v>
      </c>
      <c r="C130" s="77">
        <f aca="true" t="shared" si="13" ref="C130:C138">D130</f>
        <v>7000</v>
      </c>
      <c r="D130" s="77">
        <f aca="true" t="shared" si="14" ref="D130:D138">SUM(E130:N130)</f>
        <v>7000</v>
      </c>
      <c r="E130" s="78">
        <v>7000</v>
      </c>
      <c r="F130" s="98"/>
      <c r="G130" s="98"/>
      <c r="H130" s="98"/>
      <c r="I130" s="98"/>
      <c r="J130" s="78"/>
      <c r="K130" s="98"/>
      <c r="L130" s="98"/>
      <c r="M130" s="98"/>
      <c r="N130" s="100"/>
    </row>
    <row r="131" spans="1:14" s="74" customFormat="1" ht="15">
      <c r="A131" s="123">
        <v>3225</v>
      </c>
      <c r="B131" s="74" t="s">
        <v>73</v>
      </c>
      <c r="C131" s="77">
        <f t="shared" si="13"/>
        <v>14000</v>
      </c>
      <c r="D131" s="77">
        <f t="shared" si="14"/>
        <v>14000</v>
      </c>
      <c r="E131" s="99">
        <v>14000</v>
      </c>
      <c r="F131" s="98"/>
      <c r="G131" s="98"/>
      <c r="H131" s="98"/>
      <c r="I131" s="98"/>
      <c r="J131" s="99"/>
      <c r="K131" s="98"/>
      <c r="L131" s="98"/>
      <c r="M131" s="98"/>
      <c r="N131" s="100"/>
    </row>
    <row r="132" spans="1:14" s="74" customFormat="1" ht="30">
      <c r="A132" s="123">
        <v>3225</v>
      </c>
      <c r="B132" s="74" t="s">
        <v>75</v>
      </c>
      <c r="C132" s="77">
        <f t="shared" si="13"/>
        <v>3000</v>
      </c>
      <c r="D132" s="77">
        <f t="shared" si="14"/>
        <v>3000</v>
      </c>
      <c r="E132" s="142"/>
      <c r="F132" s="98"/>
      <c r="G132" s="99">
        <v>3000</v>
      </c>
      <c r="H132" s="98"/>
      <c r="I132" s="98"/>
      <c r="J132" s="99"/>
      <c r="K132" s="98"/>
      <c r="L132" s="99"/>
      <c r="M132" s="98"/>
      <c r="N132" s="100"/>
    </row>
    <row r="133" spans="1:14" s="74" customFormat="1" ht="15">
      <c r="A133" s="123">
        <v>3225</v>
      </c>
      <c r="B133" s="74" t="s">
        <v>79</v>
      </c>
      <c r="C133" s="77">
        <f t="shared" si="13"/>
        <v>600</v>
      </c>
      <c r="D133" s="77">
        <f t="shared" si="14"/>
        <v>600</v>
      </c>
      <c r="E133" s="142"/>
      <c r="F133" s="98"/>
      <c r="G133" s="99">
        <v>600</v>
      </c>
      <c r="H133" s="98"/>
      <c r="I133" s="98"/>
      <c r="J133" s="99"/>
      <c r="K133" s="98"/>
      <c r="L133" s="99"/>
      <c r="M133" s="98"/>
      <c r="N133" s="100"/>
    </row>
    <row r="134" spans="1:14" s="74" customFormat="1" ht="15">
      <c r="A134" s="123">
        <v>3225</v>
      </c>
      <c r="B134" s="74" t="s">
        <v>80</v>
      </c>
      <c r="C134" s="77">
        <f t="shared" si="13"/>
        <v>2000</v>
      </c>
      <c r="D134" s="77">
        <f t="shared" si="14"/>
        <v>2000</v>
      </c>
      <c r="E134" s="142"/>
      <c r="F134" s="98"/>
      <c r="G134" s="99">
        <v>2000</v>
      </c>
      <c r="H134" s="98"/>
      <c r="I134" s="98"/>
      <c r="J134" s="99"/>
      <c r="K134" s="98"/>
      <c r="L134" s="99"/>
      <c r="M134" s="98"/>
      <c r="N134" s="100"/>
    </row>
    <row r="135" spans="1:14" s="74" customFormat="1" ht="30">
      <c r="A135" s="123">
        <v>3225</v>
      </c>
      <c r="B135" s="74" t="s">
        <v>81</v>
      </c>
      <c r="C135" s="77">
        <f t="shared" si="13"/>
        <v>500</v>
      </c>
      <c r="D135" s="77">
        <f t="shared" si="14"/>
        <v>500</v>
      </c>
      <c r="E135" s="142"/>
      <c r="F135" s="98"/>
      <c r="G135" s="99">
        <v>500</v>
      </c>
      <c r="H135" s="98"/>
      <c r="I135" s="98"/>
      <c r="J135" s="99"/>
      <c r="K135" s="98"/>
      <c r="L135" s="99"/>
      <c r="M135" s="98"/>
      <c r="N135" s="100"/>
    </row>
    <row r="136" spans="1:14" s="74" customFormat="1" ht="15">
      <c r="A136" s="123">
        <v>3225</v>
      </c>
      <c r="B136" s="74" t="s">
        <v>82</v>
      </c>
      <c r="C136" s="77">
        <f t="shared" si="13"/>
        <v>5000</v>
      </c>
      <c r="D136" s="77">
        <f t="shared" si="14"/>
        <v>5000</v>
      </c>
      <c r="E136" s="99">
        <v>5000</v>
      </c>
      <c r="F136" s="98"/>
      <c r="G136" s="98"/>
      <c r="H136" s="98"/>
      <c r="I136" s="98"/>
      <c r="J136" s="99"/>
      <c r="K136" s="98"/>
      <c r="L136" s="98"/>
      <c r="M136" s="98"/>
      <c r="N136" s="100"/>
    </row>
    <row r="137" spans="1:14" s="88" customFormat="1" ht="15">
      <c r="A137" s="123">
        <v>3225</v>
      </c>
      <c r="B137" s="74" t="s">
        <v>83</v>
      </c>
      <c r="C137" s="77">
        <f t="shared" si="13"/>
        <v>2000</v>
      </c>
      <c r="D137" s="77">
        <f t="shared" si="14"/>
        <v>2000</v>
      </c>
      <c r="E137" s="142"/>
      <c r="F137" s="98"/>
      <c r="G137" s="99">
        <v>2000</v>
      </c>
      <c r="H137" s="98"/>
      <c r="I137" s="98"/>
      <c r="J137" s="99"/>
      <c r="K137" s="98"/>
      <c r="L137" s="99"/>
      <c r="M137" s="98"/>
      <c r="N137" s="100"/>
    </row>
    <row r="138" spans="1:14" s="74" customFormat="1" ht="15.75" thickBot="1">
      <c r="A138" s="207">
        <v>3225</v>
      </c>
      <c r="B138" s="208" t="s">
        <v>84</v>
      </c>
      <c r="C138" s="209">
        <f t="shared" si="13"/>
        <v>2500</v>
      </c>
      <c r="D138" s="209">
        <f t="shared" si="14"/>
        <v>2500</v>
      </c>
      <c r="E138" s="225"/>
      <c r="F138" s="211"/>
      <c r="G138" s="210">
        <v>2500</v>
      </c>
      <c r="H138" s="211"/>
      <c r="I138" s="211"/>
      <c r="J138" s="210"/>
      <c r="K138" s="211"/>
      <c r="L138" s="210"/>
      <c r="M138" s="211"/>
      <c r="N138" s="212"/>
    </row>
    <row r="139" spans="1:14" s="74" customFormat="1" ht="30">
      <c r="A139" s="222" t="s">
        <v>54</v>
      </c>
      <c r="B139" s="223" t="s">
        <v>66</v>
      </c>
      <c r="C139" s="224"/>
      <c r="D139" s="224"/>
      <c r="E139" s="241"/>
      <c r="F139" s="224"/>
      <c r="G139" s="224"/>
      <c r="H139" s="224"/>
      <c r="I139" s="242"/>
      <c r="J139" s="224"/>
      <c r="K139" s="224"/>
      <c r="L139" s="224"/>
      <c r="M139" s="224"/>
      <c r="N139" s="243"/>
    </row>
    <row r="140" spans="1:14" s="74" customFormat="1" ht="15">
      <c r="A140" s="153">
        <v>4221</v>
      </c>
      <c r="B140" s="154" t="s">
        <v>124</v>
      </c>
      <c r="C140" s="156">
        <f>SUM(C141:C143)</f>
        <v>47800</v>
      </c>
      <c r="D140" s="156">
        <f>SUM(D141:D143)</f>
        <v>47800</v>
      </c>
      <c r="E140" s="156">
        <f>SUM(E141:E143)</f>
        <v>15000</v>
      </c>
      <c r="F140" s="161"/>
      <c r="G140" s="156">
        <f>SUM(G141:G143)</f>
        <v>2800</v>
      </c>
      <c r="H140" s="161"/>
      <c r="I140" s="161"/>
      <c r="J140" s="156">
        <f>SUM(J141:J143)</f>
        <v>30000</v>
      </c>
      <c r="K140" s="161"/>
      <c r="L140" s="156"/>
      <c r="M140" s="161"/>
      <c r="N140" s="163"/>
    </row>
    <row r="141" spans="1:14" s="88" customFormat="1" ht="15">
      <c r="A141" s="123">
        <v>4221</v>
      </c>
      <c r="B141" s="74" t="s">
        <v>67</v>
      </c>
      <c r="C141" s="77">
        <f>D141</f>
        <v>30000</v>
      </c>
      <c r="D141" s="77">
        <f>SUM(E141:N141)</f>
        <v>30000</v>
      </c>
      <c r="E141" s="142"/>
      <c r="F141" s="98"/>
      <c r="G141" s="98"/>
      <c r="H141" s="98"/>
      <c r="I141" s="98"/>
      <c r="J141" s="99">
        <v>30000</v>
      </c>
      <c r="K141" s="98"/>
      <c r="L141" s="98"/>
      <c r="M141" s="98"/>
      <c r="N141" s="100"/>
    </row>
    <row r="142" spans="1:14" s="74" customFormat="1" ht="30">
      <c r="A142" s="123">
        <v>4221</v>
      </c>
      <c r="B142" s="74" t="s">
        <v>69</v>
      </c>
      <c r="C142" s="77">
        <f>D142</f>
        <v>15000</v>
      </c>
      <c r="D142" s="77">
        <f>SUM(E142:N142)</f>
        <v>15000</v>
      </c>
      <c r="E142" s="99">
        <v>15000</v>
      </c>
      <c r="F142" s="98"/>
      <c r="G142" s="98"/>
      <c r="H142" s="98"/>
      <c r="I142" s="98"/>
      <c r="J142" s="99"/>
      <c r="K142" s="98"/>
      <c r="L142" s="98"/>
      <c r="M142" s="98"/>
      <c r="N142" s="100"/>
    </row>
    <row r="143" spans="1:14" s="74" customFormat="1" ht="30">
      <c r="A143" s="123">
        <v>4221</v>
      </c>
      <c r="B143" s="74" t="s">
        <v>74</v>
      </c>
      <c r="C143" s="77">
        <f>D143</f>
        <v>2800</v>
      </c>
      <c r="D143" s="77">
        <f>SUM(E143:N143)</f>
        <v>2800</v>
      </c>
      <c r="E143" s="142"/>
      <c r="F143" s="98"/>
      <c r="G143" s="99">
        <v>2800</v>
      </c>
      <c r="H143" s="98"/>
      <c r="I143" s="98"/>
      <c r="J143" s="99"/>
      <c r="K143" s="98"/>
      <c r="L143" s="99"/>
      <c r="M143" s="98"/>
      <c r="N143" s="100"/>
    </row>
    <row r="144" spans="1:14" s="74" customFormat="1" ht="15">
      <c r="A144" s="153">
        <v>4222</v>
      </c>
      <c r="B144" s="154" t="s">
        <v>125</v>
      </c>
      <c r="C144" s="156">
        <f>SUM(C145:C150)</f>
        <v>169000</v>
      </c>
      <c r="D144" s="156">
        <f>SUM(D145:D150)</f>
        <v>169000</v>
      </c>
      <c r="E144" s="156">
        <f>SUM(E145:E150)</f>
        <v>59000</v>
      </c>
      <c r="F144" s="161"/>
      <c r="G144" s="162"/>
      <c r="H144" s="161"/>
      <c r="I144" s="161"/>
      <c r="J144" s="156">
        <f>SUM(J145:J150)</f>
        <v>110000</v>
      </c>
      <c r="K144" s="161"/>
      <c r="L144" s="162"/>
      <c r="M144" s="161"/>
      <c r="N144" s="163"/>
    </row>
    <row r="145" spans="1:14" s="74" customFormat="1" ht="15">
      <c r="A145" s="123">
        <v>4222</v>
      </c>
      <c r="B145" s="74" t="s">
        <v>68</v>
      </c>
      <c r="C145" s="77">
        <f aca="true" t="shared" si="15" ref="C145:C150">D145</f>
        <v>3000</v>
      </c>
      <c r="D145" s="77">
        <f aca="true" t="shared" si="16" ref="D145:D150">SUM(E145:N145)</f>
        <v>3000</v>
      </c>
      <c r="E145" s="99">
        <v>3000</v>
      </c>
      <c r="F145" s="98"/>
      <c r="G145" s="98"/>
      <c r="H145" s="98"/>
      <c r="I145" s="98"/>
      <c r="J145" s="99"/>
      <c r="K145" s="98"/>
      <c r="L145" s="98"/>
      <c r="M145" s="98"/>
      <c r="N145" s="100"/>
    </row>
    <row r="146" spans="1:15" s="74" customFormat="1" ht="15">
      <c r="A146" s="123">
        <v>4222</v>
      </c>
      <c r="B146" s="74" t="s">
        <v>71</v>
      </c>
      <c r="C146" s="77">
        <f t="shared" si="15"/>
        <v>100000</v>
      </c>
      <c r="D146" s="77">
        <f t="shared" si="16"/>
        <v>100000</v>
      </c>
      <c r="E146" s="206">
        <v>38000</v>
      </c>
      <c r="F146" s="99"/>
      <c r="G146" s="98"/>
      <c r="H146" s="99"/>
      <c r="I146" s="99"/>
      <c r="J146" s="99">
        <v>62000</v>
      </c>
      <c r="K146" s="98"/>
      <c r="L146" s="98"/>
      <c r="M146" s="98"/>
      <c r="N146" s="100"/>
      <c r="O146" s="73"/>
    </row>
    <row r="147" spans="1:15" s="74" customFormat="1" ht="30">
      <c r="A147" s="123">
        <v>4222</v>
      </c>
      <c r="B147" s="74" t="s">
        <v>72</v>
      </c>
      <c r="C147" s="77">
        <f t="shared" si="15"/>
        <v>48000</v>
      </c>
      <c r="D147" s="77">
        <f t="shared" si="16"/>
        <v>48000</v>
      </c>
      <c r="E147" s="142"/>
      <c r="F147" s="98"/>
      <c r="G147" s="98"/>
      <c r="H147" s="98"/>
      <c r="I147" s="98"/>
      <c r="J147" s="78">
        <v>48000</v>
      </c>
      <c r="K147" s="98"/>
      <c r="L147" s="98"/>
      <c r="M147" s="98"/>
      <c r="N147" s="100"/>
      <c r="O147" s="73"/>
    </row>
    <row r="148" spans="1:15" s="88" customFormat="1" ht="15">
      <c r="A148" s="123">
        <v>4222</v>
      </c>
      <c r="B148" s="74" t="s">
        <v>76</v>
      </c>
      <c r="C148" s="77">
        <f t="shared" si="15"/>
        <v>5000</v>
      </c>
      <c r="D148" s="77">
        <f t="shared" si="16"/>
        <v>5000</v>
      </c>
      <c r="E148" s="99">
        <v>5000</v>
      </c>
      <c r="F148" s="98"/>
      <c r="G148" s="98"/>
      <c r="H148" s="98"/>
      <c r="I148" s="98"/>
      <c r="J148" s="99"/>
      <c r="K148" s="98"/>
      <c r="L148" s="98"/>
      <c r="M148" s="98"/>
      <c r="N148" s="100"/>
      <c r="O148" s="87"/>
    </row>
    <row r="149" spans="1:15" ht="15">
      <c r="A149" s="123">
        <v>4222</v>
      </c>
      <c r="B149" s="74" t="s">
        <v>77</v>
      </c>
      <c r="C149" s="77">
        <f t="shared" si="15"/>
        <v>7000</v>
      </c>
      <c r="D149" s="77">
        <f t="shared" si="16"/>
        <v>7000</v>
      </c>
      <c r="E149" s="99">
        <v>7000</v>
      </c>
      <c r="F149" s="98"/>
      <c r="G149" s="98"/>
      <c r="H149" s="98"/>
      <c r="I149" s="98"/>
      <c r="J149" s="99"/>
      <c r="K149" s="98"/>
      <c r="L149" s="98"/>
      <c r="M149" s="98"/>
      <c r="N149" s="100"/>
      <c r="O149" s="17"/>
    </row>
    <row r="150" spans="1:15" ht="15.75" thickBot="1">
      <c r="A150" s="207">
        <v>4222</v>
      </c>
      <c r="B150" s="208" t="s">
        <v>78</v>
      </c>
      <c r="C150" s="209">
        <f t="shared" si="15"/>
        <v>6000</v>
      </c>
      <c r="D150" s="209">
        <f t="shared" si="16"/>
        <v>6000</v>
      </c>
      <c r="E150" s="210">
        <v>6000</v>
      </c>
      <c r="F150" s="211"/>
      <c r="G150" s="211"/>
      <c r="H150" s="211"/>
      <c r="I150" s="211"/>
      <c r="J150" s="210"/>
      <c r="K150" s="211"/>
      <c r="L150" s="211"/>
      <c r="M150" s="211"/>
      <c r="N150" s="212"/>
      <c r="O150" s="17"/>
    </row>
    <row r="151" spans="1:15" ht="15.75" thickBot="1">
      <c r="A151" s="199"/>
      <c r="B151" s="200" t="s">
        <v>45</v>
      </c>
      <c r="C151" s="201">
        <f>C129+C140+C144</f>
        <v>253400</v>
      </c>
      <c r="D151" s="201">
        <f>D129+D140+D144</f>
        <v>253400</v>
      </c>
      <c r="E151" s="201">
        <f>E129+E140+E144</f>
        <v>100000</v>
      </c>
      <c r="F151" s="201"/>
      <c r="G151" s="201">
        <f>G129+G140+G144</f>
        <v>13400</v>
      </c>
      <c r="H151" s="201"/>
      <c r="I151" s="201"/>
      <c r="J151" s="201">
        <f>J129+J140+J144</f>
        <v>140000</v>
      </c>
      <c r="K151" s="202"/>
      <c r="L151" s="201"/>
      <c r="M151" s="202"/>
      <c r="N151" s="203"/>
      <c r="O151" s="17"/>
    </row>
    <row r="152" spans="1:15" s="81" customFormat="1" ht="30">
      <c r="A152" s="34" t="s">
        <v>55</v>
      </c>
      <c r="B152" s="102" t="s">
        <v>50</v>
      </c>
      <c r="C152" s="38"/>
      <c r="D152" s="38"/>
      <c r="E152" s="109"/>
      <c r="F152" s="38"/>
      <c r="G152" s="38"/>
      <c r="H152" s="38"/>
      <c r="I152" s="233"/>
      <c r="J152" s="38"/>
      <c r="K152" s="38"/>
      <c r="L152" s="38"/>
      <c r="M152" s="38"/>
      <c r="N152" s="234"/>
      <c r="O152" s="80"/>
    </row>
    <row r="153" spans="1:15" s="141" customFormat="1" ht="15">
      <c r="A153" s="213"/>
      <c r="B153" s="214" t="s">
        <v>146</v>
      </c>
      <c r="C153" s="215">
        <f>SUM(C154:C159)</f>
        <v>130000</v>
      </c>
      <c r="D153" s="215">
        <f>SUM(D154:D159)</f>
        <v>130000</v>
      </c>
      <c r="E153" s="215">
        <f>SUM(E154:E159)</f>
        <v>130000</v>
      </c>
      <c r="F153" s="216"/>
      <c r="G153" s="216"/>
      <c r="H153" s="216"/>
      <c r="I153" s="216"/>
      <c r="J153" s="216"/>
      <c r="K153" s="216"/>
      <c r="L153" s="216"/>
      <c r="M153" s="216"/>
      <c r="N153" s="217"/>
      <c r="O153" s="80"/>
    </row>
    <row r="154" spans="1:15" s="141" customFormat="1" ht="15">
      <c r="A154" s="147">
        <v>3111</v>
      </c>
      <c r="B154" s="141" t="s">
        <v>147</v>
      </c>
      <c r="C154" s="77">
        <f aca="true" t="shared" si="17" ref="C154:C159">D154</f>
        <v>101010</v>
      </c>
      <c r="D154" s="77">
        <f aca="true" t="shared" si="18" ref="D154:D159">SUM(E154:N154)</f>
        <v>101010</v>
      </c>
      <c r="E154" s="139">
        <v>101010</v>
      </c>
      <c r="F154" s="142"/>
      <c r="G154" s="142"/>
      <c r="H154" s="142"/>
      <c r="I154" s="142"/>
      <c r="J154" s="142"/>
      <c r="K154" s="142"/>
      <c r="L154" s="142"/>
      <c r="M154" s="142"/>
      <c r="N154" s="148"/>
      <c r="O154" s="80"/>
    </row>
    <row r="155" spans="1:15" s="81" customFormat="1" ht="15">
      <c r="A155" s="147">
        <v>3112</v>
      </c>
      <c r="B155" s="141" t="s">
        <v>152</v>
      </c>
      <c r="C155" s="77">
        <f t="shared" si="17"/>
        <v>600</v>
      </c>
      <c r="D155" s="77">
        <f t="shared" si="18"/>
        <v>600</v>
      </c>
      <c r="E155" s="139">
        <v>600</v>
      </c>
      <c r="F155" s="142"/>
      <c r="G155" s="142"/>
      <c r="H155" s="142"/>
      <c r="I155" s="142"/>
      <c r="J155" s="142"/>
      <c r="K155" s="142"/>
      <c r="L155" s="142"/>
      <c r="M155" s="142"/>
      <c r="N155" s="148"/>
      <c r="O155" s="80"/>
    </row>
    <row r="156" spans="1:15" s="81" customFormat="1" ht="15">
      <c r="A156" s="147">
        <v>3121</v>
      </c>
      <c r="B156" s="141" t="s">
        <v>153</v>
      </c>
      <c r="C156" s="77">
        <f t="shared" si="17"/>
        <v>6030</v>
      </c>
      <c r="D156" s="77">
        <f t="shared" si="18"/>
        <v>6030</v>
      </c>
      <c r="E156" s="139">
        <v>6030</v>
      </c>
      <c r="F156" s="142"/>
      <c r="G156" s="142"/>
      <c r="H156" s="142"/>
      <c r="I156" s="142"/>
      <c r="J156" s="142"/>
      <c r="K156" s="142"/>
      <c r="L156" s="142"/>
      <c r="M156" s="142"/>
      <c r="N156" s="148"/>
      <c r="O156" s="80"/>
    </row>
    <row r="157" spans="1:15" s="81" customFormat="1" ht="30">
      <c r="A157" s="147">
        <v>3132</v>
      </c>
      <c r="B157" s="141" t="s">
        <v>148</v>
      </c>
      <c r="C157" s="77">
        <f t="shared" si="17"/>
        <v>17080</v>
      </c>
      <c r="D157" s="77">
        <f t="shared" si="18"/>
        <v>17080</v>
      </c>
      <c r="E157" s="139">
        <v>17080</v>
      </c>
      <c r="F157" s="142"/>
      <c r="G157" s="142"/>
      <c r="H157" s="142"/>
      <c r="I157" s="142"/>
      <c r="J157" s="142"/>
      <c r="K157" s="142"/>
      <c r="L157" s="142"/>
      <c r="M157" s="142"/>
      <c r="N157" s="148"/>
      <c r="O157" s="80"/>
    </row>
    <row r="158" spans="1:15" s="81" customFormat="1" ht="45">
      <c r="A158" s="147">
        <v>3133</v>
      </c>
      <c r="B158" s="141" t="s">
        <v>149</v>
      </c>
      <c r="C158" s="77">
        <f t="shared" si="17"/>
        <v>1880</v>
      </c>
      <c r="D158" s="77">
        <f t="shared" si="18"/>
        <v>1880</v>
      </c>
      <c r="E158" s="139">
        <v>1880</v>
      </c>
      <c r="F158" s="142"/>
      <c r="G158" s="142"/>
      <c r="H158" s="142"/>
      <c r="I158" s="142"/>
      <c r="J158" s="142"/>
      <c r="K158" s="142"/>
      <c r="L158" s="142"/>
      <c r="M158" s="142"/>
      <c r="N158" s="148"/>
      <c r="O158" s="80"/>
    </row>
    <row r="159" spans="1:15" s="81" customFormat="1" ht="30">
      <c r="A159" s="147">
        <v>3212</v>
      </c>
      <c r="B159" s="141" t="s">
        <v>21</v>
      </c>
      <c r="C159" s="77">
        <f t="shared" si="17"/>
        <v>3400</v>
      </c>
      <c r="D159" s="77">
        <f t="shared" si="18"/>
        <v>3400</v>
      </c>
      <c r="E159" s="139">
        <v>3400</v>
      </c>
      <c r="F159" s="142"/>
      <c r="G159" s="142"/>
      <c r="H159" s="142"/>
      <c r="I159" s="142"/>
      <c r="J159" s="142"/>
      <c r="K159" s="142"/>
      <c r="L159" s="142"/>
      <c r="M159" s="142"/>
      <c r="N159" s="148"/>
      <c r="O159" s="80"/>
    </row>
    <row r="160" spans="1:15" s="81" customFormat="1" ht="15">
      <c r="A160" s="218"/>
      <c r="B160" s="214" t="s">
        <v>150</v>
      </c>
      <c r="C160" s="215">
        <f>SUM(C161:C163)</f>
        <v>10000</v>
      </c>
      <c r="D160" s="215">
        <f>SUM(D161:D163)</f>
        <v>10000</v>
      </c>
      <c r="E160" s="215">
        <f>SUM(E161:E163)</f>
        <v>10000</v>
      </c>
      <c r="F160" s="219"/>
      <c r="G160" s="219"/>
      <c r="H160" s="219"/>
      <c r="I160" s="219"/>
      <c r="J160" s="219"/>
      <c r="K160" s="219"/>
      <c r="L160" s="219"/>
      <c r="M160" s="219"/>
      <c r="N160" s="220"/>
      <c r="O160" s="80"/>
    </row>
    <row r="161" spans="1:15" s="81" customFormat="1" ht="30">
      <c r="A161" s="123">
        <v>3221</v>
      </c>
      <c r="B161" s="117" t="s">
        <v>24</v>
      </c>
      <c r="C161" s="78">
        <f>D161</f>
        <v>2000</v>
      </c>
      <c r="D161" s="78">
        <f>SUM(E161:N161)</f>
        <v>2000</v>
      </c>
      <c r="E161" s="139">
        <v>2000</v>
      </c>
      <c r="F161" s="142"/>
      <c r="G161" s="142"/>
      <c r="H161" s="142"/>
      <c r="I161" s="142"/>
      <c r="J161" s="142"/>
      <c r="K161" s="142"/>
      <c r="L161" s="142"/>
      <c r="M161" s="142"/>
      <c r="N161" s="148"/>
      <c r="O161" s="80"/>
    </row>
    <row r="162" spans="1:15" s="106" customFormat="1" ht="15">
      <c r="A162" s="123">
        <v>3225</v>
      </c>
      <c r="B162" s="117" t="s">
        <v>26</v>
      </c>
      <c r="C162" s="78">
        <f>D162</f>
        <v>6000</v>
      </c>
      <c r="D162" s="78">
        <f>SUM(E162:N162)</f>
        <v>6000</v>
      </c>
      <c r="E162" s="139">
        <v>6000</v>
      </c>
      <c r="F162" s="142"/>
      <c r="G162" s="142"/>
      <c r="H162" s="142"/>
      <c r="I162" s="142"/>
      <c r="J162" s="142"/>
      <c r="K162" s="142"/>
      <c r="L162" s="142"/>
      <c r="M162" s="142"/>
      <c r="N162" s="148"/>
      <c r="O162" s="105"/>
    </row>
    <row r="163" spans="1:14" s="96" customFormat="1" ht="30">
      <c r="A163" s="123">
        <v>3231</v>
      </c>
      <c r="B163" s="89" t="s">
        <v>27</v>
      </c>
      <c r="C163" s="78">
        <f>D163</f>
        <v>2000</v>
      </c>
      <c r="D163" s="78">
        <f>SUM(E163:N163)</f>
        <v>2000</v>
      </c>
      <c r="E163" s="139">
        <v>2000</v>
      </c>
      <c r="F163" s="142"/>
      <c r="G163" s="142"/>
      <c r="H163" s="142"/>
      <c r="I163" s="142"/>
      <c r="J163" s="142"/>
      <c r="K163" s="142"/>
      <c r="L163" s="142"/>
      <c r="M163" s="142"/>
      <c r="N163" s="148"/>
    </row>
    <row r="164" spans="1:14" s="96" customFormat="1" ht="15">
      <c r="A164" s="157"/>
      <c r="B164" s="164" t="s">
        <v>62</v>
      </c>
      <c r="C164" s="165">
        <f>SUM(C165:C165)</f>
        <v>230000</v>
      </c>
      <c r="D164" s="165">
        <f>SUM(D165:D165)</f>
        <v>230000</v>
      </c>
      <c r="E164" s="165">
        <f>SUM(E165:E165)</f>
        <v>230000</v>
      </c>
      <c r="F164" s="165"/>
      <c r="G164" s="165"/>
      <c r="H164" s="165"/>
      <c r="I164" s="165"/>
      <c r="J164" s="165">
        <f>SUM(J165:J165)</f>
        <v>0</v>
      </c>
      <c r="K164" s="165"/>
      <c r="L164" s="165"/>
      <c r="M164" s="159"/>
      <c r="N164" s="166"/>
    </row>
    <row r="165" spans="1:14" s="96" customFormat="1" ht="45">
      <c r="A165" s="137"/>
      <c r="B165" s="103" t="s">
        <v>89</v>
      </c>
      <c r="C165" s="85">
        <f>D165</f>
        <v>230000</v>
      </c>
      <c r="D165" s="85">
        <f aca="true" t="shared" si="19" ref="D165:D175">SUM(E165:N165)</f>
        <v>230000</v>
      </c>
      <c r="E165" s="67">
        <f>SUM(E166:E175)</f>
        <v>230000</v>
      </c>
      <c r="F165" s="70"/>
      <c r="G165" s="67"/>
      <c r="H165" s="70"/>
      <c r="I165" s="70"/>
      <c r="J165" s="138"/>
      <c r="K165" s="67"/>
      <c r="L165" s="67"/>
      <c r="M165" s="67"/>
      <c r="N165" s="68"/>
    </row>
    <row r="166" spans="1:14" s="76" customFormat="1" ht="60">
      <c r="A166" s="134">
        <v>3211</v>
      </c>
      <c r="B166" s="89" t="s">
        <v>116</v>
      </c>
      <c r="C166" s="65">
        <f>D166</f>
        <v>35000</v>
      </c>
      <c r="D166" s="65">
        <f t="shared" si="19"/>
        <v>35000</v>
      </c>
      <c r="E166" s="139">
        <v>35000</v>
      </c>
      <c r="F166" s="70"/>
      <c r="G166" s="67"/>
      <c r="H166" s="70"/>
      <c r="I166" s="70"/>
      <c r="J166" s="138"/>
      <c r="K166" s="67"/>
      <c r="L166" s="67"/>
      <c r="M166" s="67"/>
      <c r="N166" s="68"/>
    </row>
    <row r="167" spans="1:14" s="76" customFormat="1" ht="45">
      <c r="A167" s="123">
        <v>3214</v>
      </c>
      <c r="B167" s="104" t="s">
        <v>115</v>
      </c>
      <c r="C167" s="65">
        <f>D167</f>
        <v>1000</v>
      </c>
      <c r="D167" s="65">
        <f t="shared" si="19"/>
        <v>1000</v>
      </c>
      <c r="E167" s="139">
        <v>1000</v>
      </c>
      <c r="F167" s="70"/>
      <c r="G167" s="67"/>
      <c r="H167" s="70"/>
      <c r="I167" s="70"/>
      <c r="J167" s="138"/>
      <c r="K167" s="67"/>
      <c r="L167" s="67"/>
      <c r="M167" s="67"/>
      <c r="N167" s="68"/>
    </row>
    <row r="168" spans="1:14" s="76" customFormat="1" ht="15">
      <c r="A168" s="122">
        <v>3222</v>
      </c>
      <c r="B168" s="82" t="s">
        <v>110</v>
      </c>
      <c r="C168" s="65">
        <f aca="true" t="shared" si="20" ref="C168:C175">D168</f>
        <v>10000</v>
      </c>
      <c r="D168" s="65">
        <f t="shared" si="19"/>
        <v>10000</v>
      </c>
      <c r="E168" s="139">
        <v>10000</v>
      </c>
      <c r="F168" s="66"/>
      <c r="G168" s="139"/>
      <c r="H168" s="66"/>
      <c r="I168" s="66"/>
      <c r="J168" s="138"/>
      <c r="K168" s="139"/>
      <c r="L168" s="139"/>
      <c r="M168" s="139"/>
      <c r="N168" s="140"/>
    </row>
    <row r="169" spans="1:14" s="76" customFormat="1" ht="30">
      <c r="A169" s="123">
        <v>3231</v>
      </c>
      <c r="B169" s="89" t="s">
        <v>130</v>
      </c>
      <c r="C169" s="65">
        <f t="shared" si="20"/>
        <v>1000</v>
      </c>
      <c r="D169" s="65">
        <f t="shared" si="19"/>
        <v>1000</v>
      </c>
      <c r="E169" s="139">
        <v>1000</v>
      </c>
      <c r="F169" s="66"/>
      <c r="G169" s="139"/>
      <c r="H169" s="66"/>
      <c r="I169" s="66"/>
      <c r="J169" s="138"/>
      <c r="K169" s="139"/>
      <c r="L169" s="139"/>
      <c r="M169" s="139"/>
      <c r="N169" s="140"/>
    </row>
    <row r="170" spans="1:14" s="76" customFormat="1" ht="30">
      <c r="A170" s="123">
        <v>3233</v>
      </c>
      <c r="B170" s="116" t="s">
        <v>29</v>
      </c>
      <c r="C170" s="65">
        <f t="shared" si="20"/>
        <v>40000</v>
      </c>
      <c r="D170" s="65">
        <f t="shared" si="19"/>
        <v>40000</v>
      </c>
      <c r="E170" s="139">
        <v>40000</v>
      </c>
      <c r="F170" s="66"/>
      <c r="G170" s="139"/>
      <c r="H170" s="66"/>
      <c r="I170" s="66"/>
      <c r="J170" s="138"/>
      <c r="K170" s="139"/>
      <c r="L170" s="139"/>
      <c r="M170" s="139"/>
      <c r="N170" s="140"/>
    </row>
    <row r="171" spans="1:14" s="76" customFormat="1" ht="15">
      <c r="A171" s="123">
        <v>3237</v>
      </c>
      <c r="B171" s="72" t="s">
        <v>32</v>
      </c>
      <c r="C171" s="65">
        <f t="shared" si="20"/>
        <v>75500</v>
      </c>
      <c r="D171" s="65">
        <f t="shared" si="19"/>
        <v>75500</v>
      </c>
      <c r="E171" s="139">
        <v>75500</v>
      </c>
      <c r="F171" s="66"/>
      <c r="G171" s="139"/>
      <c r="H171" s="66"/>
      <c r="I171" s="66"/>
      <c r="J171" s="138"/>
      <c r="K171" s="139"/>
      <c r="L171" s="139"/>
      <c r="M171" s="139"/>
      <c r="N171" s="140"/>
    </row>
    <row r="172" spans="1:14" s="76" customFormat="1" ht="15">
      <c r="A172" s="123">
        <v>3238</v>
      </c>
      <c r="B172" s="72" t="s">
        <v>33</v>
      </c>
      <c r="C172" s="65">
        <f t="shared" si="20"/>
        <v>32500</v>
      </c>
      <c r="D172" s="65">
        <f t="shared" si="19"/>
        <v>32500</v>
      </c>
      <c r="E172" s="139">
        <v>32500</v>
      </c>
      <c r="F172" s="66"/>
      <c r="G172" s="139"/>
      <c r="H172" s="66"/>
      <c r="I172" s="66"/>
      <c r="J172" s="138"/>
      <c r="K172" s="139"/>
      <c r="L172" s="139"/>
      <c r="M172" s="139"/>
      <c r="N172" s="140"/>
    </row>
    <row r="173" spans="1:14" s="76" customFormat="1" ht="30">
      <c r="A173" s="123">
        <v>3239</v>
      </c>
      <c r="B173" s="118" t="s">
        <v>131</v>
      </c>
      <c r="C173" s="65">
        <f t="shared" si="20"/>
        <v>30000</v>
      </c>
      <c r="D173" s="65">
        <f t="shared" si="19"/>
        <v>30000</v>
      </c>
      <c r="E173" s="139">
        <v>30000</v>
      </c>
      <c r="F173" s="66"/>
      <c r="G173" s="139"/>
      <c r="H173" s="66"/>
      <c r="I173" s="66"/>
      <c r="J173" s="138"/>
      <c r="K173" s="139"/>
      <c r="L173" s="139"/>
      <c r="M173" s="139"/>
      <c r="N173" s="140"/>
    </row>
    <row r="174" spans="1:14" s="76" customFormat="1" ht="30">
      <c r="A174" s="123">
        <v>3241</v>
      </c>
      <c r="B174" s="118" t="s">
        <v>129</v>
      </c>
      <c r="C174" s="65">
        <f t="shared" si="20"/>
        <v>2500</v>
      </c>
      <c r="D174" s="65">
        <f t="shared" si="19"/>
        <v>2500</v>
      </c>
      <c r="E174" s="139">
        <v>2500</v>
      </c>
      <c r="F174" s="66"/>
      <c r="G174" s="139"/>
      <c r="H174" s="66"/>
      <c r="I174" s="66"/>
      <c r="J174" s="138"/>
      <c r="K174" s="139"/>
      <c r="L174" s="139"/>
      <c r="M174" s="139"/>
      <c r="N174" s="140"/>
    </row>
    <row r="175" spans="1:14" s="76" customFormat="1" ht="15">
      <c r="A175" s="123">
        <v>3295</v>
      </c>
      <c r="B175" s="117" t="s">
        <v>39</v>
      </c>
      <c r="C175" s="65">
        <f t="shared" si="20"/>
        <v>2500</v>
      </c>
      <c r="D175" s="65">
        <f t="shared" si="19"/>
        <v>2500</v>
      </c>
      <c r="E175" s="139">
        <v>2500</v>
      </c>
      <c r="F175" s="66"/>
      <c r="G175" s="139"/>
      <c r="H175" s="66"/>
      <c r="I175" s="66"/>
      <c r="J175" s="139"/>
      <c r="K175" s="139"/>
      <c r="L175" s="139"/>
      <c r="M175" s="139"/>
      <c r="N175" s="140"/>
    </row>
    <row r="176" spans="1:14" s="76" customFormat="1" ht="30">
      <c r="A176" s="205" t="s">
        <v>55</v>
      </c>
      <c r="B176" s="221" t="s">
        <v>50</v>
      </c>
      <c r="C176" s="238"/>
      <c r="D176" s="238"/>
      <c r="E176" s="237"/>
      <c r="F176" s="238"/>
      <c r="G176" s="238"/>
      <c r="H176" s="238"/>
      <c r="I176" s="226"/>
      <c r="J176" s="238"/>
      <c r="K176" s="238"/>
      <c r="L176" s="238"/>
      <c r="M176" s="238"/>
      <c r="N176" s="239"/>
    </row>
    <row r="177" spans="1:14" s="76" customFormat="1" ht="15">
      <c r="A177" s="169"/>
      <c r="B177" s="170" t="s">
        <v>145</v>
      </c>
      <c r="C177" s="171"/>
      <c r="D177" s="171"/>
      <c r="E177" s="172"/>
      <c r="F177" s="173"/>
      <c r="G177" s="172"/>
      <c r="H177" s="173"/>
      <c r="I177" s="173"/>
      <c r="J177" s="172"/>
      <c r="K177" s="172"/>
      <c r="L177" s="172"/>
      <c r="M177" s="172"/>
      <c r="N177" s="174"/>
    </row>
    <row r="178" spans="1:14" s="76" customFormat="1" ht="15">
      <c r="A178" s="147">
        <v>3111</v>
      </c>
      <c r="B178" s="141" t="s">
        <v>147</v>
      </c>
      <c r="C178" s="93">
        <f>D178</f>
        <v>101010</v>
      </c>
      <c r="D178" s="93">
        <f>SUM(E178:N178)</f>
        <v>101010</v>
      </c>
      <c r="E178" s="139">
        <f>E154</f>
        <v>101010</v>
      </c>
      <c r="F178" s="142"/>
      <c r="G178" s="142"/>
      <c r="H178" s="178"/>
      <c r="I178" s="142"/>
      <c r="J178" s="142"/>
      <c r="K178" s="142"/>
      <c r="L178" s="142"/>
      <c r="M178" s="142"/>
      <c r="N178" s="148"/>
    </row>
    <row r="179" spans="1:14" s="76" customFormat="1" ht="15">
      <c r="A179" s="147">
        <v>3112</v>
      </c>
      <c r="B179" s="141" t="s">
        <v>152</v>
      </c>
      <c r="C179" s="93">
        <f>D179</f>
        <v>600</v>
      </c>
      <c r="D179" s="93">
        <f>SUM(E179:N179)</f>
        <v>600</v>
      </c>
      <c r="E179" s="139">
        <v>600</v>
      </c>
      <c r="F179" s="142"/>
      <c r="G179" s="142"/>
      <c r="H179" s="178"/>
      <c r="I179" s="142"/>
      <c r="J179" s="142"/>
      <c r="K179" s="142"/>
      <c r="L179" s="142"/>
      <c r="M179" s="142"/>
      <c r="N179" s="148"/>
    </row>
    <row r="180" spans="1:14" s="76" customFormat="1" ht="15">
      <c r="A180" s="147">
        <v>3121</v>
      </c>
      <c r="B180" s="141" t="s">
        <v>153</v>
      </c>
      <c r="C180" s="93">
        <f>D180</f>
        <v>6030</v>
      </c>
      <c r="D180" s="93">
        <f>SUM(E180:N180)</f>
        <v>6030</v>
      </c>
      <c r="E180" s="139">
        <v>6030</v>
      </c>
      <c r="F180" s="142"/>
      <c r="G180" s="142"/>
      <c r="H180" s="178"/>
      <c r="I180" s="142"/>
      <c r="J180" s="142"/>
      <c r="K180" s="142"/>
      <c r="L180" s="142"/>
      <c r="M180" s="142"/>
      <c r="N180" s="148"/>
    </row>
    <row r="181" spans="1:14" s="76" customFormat="1" ht="30">
      <c r="A181" s="147">
        <v>3132</v>
      </c>
      <c r="B181" s="141" t="s">
        <v>148</v>
      </c>
      <c r="C181" s="93">
        <f aca="true" t="shared" si="21" ref="C181:C195">D181</f>
        <v>17080</v>
      </c>
      <c r="D181" s="93">
        <f aca="true" t="shared" si="22" ref="D181:D195">SUM(E181:N181)</f>
        <v>17080</v>
      </c>
      <c r="E181" s="139">
        <f>E157</f>
        <v>17080</v>
      </c>
      <c r="F181" s="142"/>
      <c r="G181" s="142"/>
      <c r="H181" s="178"/>
      <c r="I181" s="142"/>
      <c r="J181" s="142"/>
      <c r="K181" s="142"/>
      <c r="L181" s="142"/>
      <c r="M181" s="142"/>
      <c r="N181" s="148"/>
    </row>
    <row r="182" spans="1:14" s="76" customFormat="1" ht="45">
      <c r="A182" s="147">
        <v>3133</v>
      </c>
      <c r="B182" s="141" t="s">
        <v>149</v>
      </c>
      <c r="C182" s="93">
        <f t="shared" si="21"/>
        <v>1880</v>
      </c>
      <c r="D182" s="93">
        <f t="shared" si="22"/>
        <v>1880</v>
      </c>
      <c r="E182" s="139">
        <f>E158</f>
        <v>1880</v>
      </c>
      <c r="F182" s="142"/>
      <c r="G182" s="142"/>
      <c r="H182" s="178"/>
      <c r="I182" s="142"/>
      <c r="J182" s="142"/>
      <c r="K182" s="142"/>
      <c r="L182" s="142"/>
      <c r="M182" s="142"/>
      <c r="N182" s="148"/>
    </row>
    <row r="183" spans="1:14" s="76" customFormat="1" ht="15">
      <c r="A183" s="147">
        <v>3211</v>
      </c>
      <c r="B183" s="141" t="s">
        <v>20</v>
      </c>
      <c r="C183" s="93">
        <f t="shared" si="21"/>
        <v>35000</v>
      </c>
      <c r="D183" s="93">
        <f t="shared" si="22"/>
        <v>35000</v>
      </c>
      <c r="E183" s="139">
        <v>35000</v>
      </c>
      <c r="F183" s="142"/>
      <c r="G183" s="142"/>
      <c r="H183" s="178"/>
      <c r="I183" s="142"/>
      <c r="J183" s="142"/>
      <c r="K183" s="142"/>
      <c r="L183" s="142"/>
      <c r="M183" s="142"/>
      <c r="N183" s="148"/>
    </row>
    <row r="184" spans="1:14" s="76" customFormat="1" ht="30">
      <c r="A184" s="147">
        <v>3212</v>
      </c>
      <c r="B184" s="141" t="s">
        <v>21</v>
      </c>
      <c r="C184" s="93">
        <f t="shared" si="21"/>
        <v>3400</v>
      </c>
      <c r="D184" s="93">
        <f t="shared" si="22"/>
        <v>3400</v>
      </c>
      <c r="E184" s="139">
        <f>E159</f>
        <v>3400</v>
      </c>
      <c r="F184" s="179"/>
      <c r="G184" s="179"/>
      <c r="H184" s="178"/>
      <c r="I184" s="142"/>
      <c r="J184" s="142"/>
      <c r="K184" s="142"/>
      <c r="L184" s="142"/>
      <c r="M184" s="142"/>
      <c r="N184" s="148"/>
    </row>
    <row r="185" spans="1:14" s="76" customFormat="1" ht="30">
      <c r="A185" s="123">
        <v>3214</v>
      </c>
      <c r="B185" s="104" t="s">
        <v>143</v>
      </c>
      <c r="C185" s="65">
        <f>D185</f>
        <v>1000</v>
      </c>
      <c r="D185" s="65">
        <f>SUM(E185:N185)</f>
        <v>1000</v>
      </c>
      <c r="E185" s="139">
        <v>1000</v>
      </c>
      <c r="F185" s="179"/>
      <c r="G185" s="179"/>
      <c r="H185" s="178"/>
      <c r="I185" s="142"/>
      <c r="J185" s="142"/>
      <c r="K185" s="142"/>
      <c r="L185" s="142"/>
      <c r="M185" s="142"/>
      <c r="N185" s="148"/>
    </row>
    <row r="186" spans="1:14" s="76" customFormat="1" ht="30">
      <c r="A186" s="147">
        <v>3221</v>
      </c>
      <c r="B186" s="143" t="s">
        <v>24</v>
      </c>
      <c r="C186" s="93">
        <f t="shared" si="21"/>
        <v>2000</v>
      </c>
      <c r="D186" s="93">
        <f t="shared" si="22"/>
        <v>2000</v>
      </c>
      <c r="E186" s="139">
        <f>E161</f>
        <v>2000</v>
      </c>
      <c r="F186" s="178"/>
      <c r="G186" s="178"/>
      <c r="H186" s="178"/>
      <c r="I186" s="142"/>
      <c r="J186" s="142"/>
      <c r="K186" s="142"/>
      <c r="L186" s="142"/>
      <c r="M186" s="142"/>
      <c r="N186" s="148"/>
    </row>
    <row r="187" spans="1:14" s="76" customFormat="1" ht="15">
      <c r="A187" s="122">
        <v>3222</v>
      </c>
      <c r="B187" s="82" t="s">
        <v>110</v>
      </c>
      <c r="C187" s="93">
        <f t="shared" si="21"/>
        <v>10000</v>
      </c>
      <c r="D187" s="93">
        <f t="shared" si="22"/>
        <v>10000</v>
      </c>
      <c r="E187" s="139">
        <f>E168</f>
        <v>10000</v>
      </c>
      <c r="F187" s="178"/>
      <c r="G187" s="178"/>
      <c r="H187" s="178"/>
      <c r="I187" s="139"/>
      <c r="J187" s="139"/>
      <c r="K187" s="139"/>
      <c r="L187" s="139"/>
      <c r="M187" s="139"/>
      <c r="N187" s="140"/>
    </row>
    <row r="188" spans="1:14" s="76" customFormat="1" ht="15">
      <c r="A188" s="147">
        <v>3225</v>
      </c>
      <c r="B188" s="143" t="s">
        <v>26</v>
      </c>
      <c r="C188" s="93">
        <f t="shared" si="21"/>
        <v>6000</v>
      </c>
      <c r="D188" s="93">
        <f t="shared" si="22"/>
        <v>6000</v>
      </c>
      <c r="E188" s="139">
        <f>E162</f>
        <v>6000</v>
      </c>
      <c r="F188" s="178"/>
      <c r="G188" s="179"/>
      <c r="H188" s="178"/>
      <c r="I188" s="142"/>
      <c r="J188" s="142"/>
      <c r="K188" s="142"/>
      <c r="L188" s="142"/>
      <c r="M188" s="142"/>
      <c r="N188" s="148"/>
    </row>
    <row r="189" spans="1:14" s="76" customFormat="1" ht="30">
      <c r="A189" s="147">
        <v>3231</v>
      </c>
      <c r="B189" s="150" t="s">
        <v>27</v>
      </c>
      <c r="C189" s="93">
        <f t="shared" si="21"/>
        <v>3000</v>
      </c>
      <c r="D189" s="93">
        <f t="shared" si="22"/>
        <v>3000</v>
      </c>
      <c r="E189" s="139">
        <f>E163+E169</f>
        <v>3000</v>
      </c>
      <c r="F189" s="178"/>
      <c r="G189" s="179"/>
      <c r="H189" s="178"/>
      <c r="I189" s="139"/>
      <c r="J189" s="139"/>
      <c r="K189" s="139"/>
      <c r="L189" s="139"/>
      <c r="M189" s="139"/>
      <c r="N189" s="140"/>
    </row>
    <row r="190" spans="1:14" s="76" customFormat="1" ht="30">
      <c r="A190" s="123">
        <v>3233</v>
      </c>
      <c r="B190" s="116" t="s">
        <v>29</v>
      </c>
      <c r="C190" s="65">
        <f t="shared" si="21"/>
        <v>40000</v>
      </c>
      <c r="D190" s="65">
        <f>SUM(E190:N190)</f>
        <v>40000</v>
      </c>
      <c r="E190" s="139">
        <v>40000</v>
      </c>
      <c r="F190" s="178"/>
      <c r="G190" s="179"/>
      <c r="H190" s="178"/>
      <c r="I190" s="139"/>
      <c r="J190" s="139"/>
      <c r="K190" s="139"/>
      <c r="L190" s="139"/>
      <c r="M190" s="139"/>
      <c r="N190" s="140"/>
    </row>
    <row r="191" spans="1:14" s="76" customFormat="1" ht="15">
      <c r="A191" s="123">
        <v>3237</v>
      </c>
      <c r="B191" s="72" t="s">
        <v>32</v>
      </c>
      <c r="C191" s="65">
        <f t="shared" si="21"/>
        <v>75500</v>
      </c>
      <c r="D191" s="65">
        <f>SUM(E191:N191)</f>
        <v>75500</v>
      </c>
      <c r="E191" s="139">
        <v>75500</v>
      </c>
      <c r="F191" s="178"/>
      <c r="G191" s="179"/>
      <c r="H191" s="178"/>
      <c r="I191" s="139"/>
      <c r="J191" s="139"/>
      <c r="K191" s="139"/>
      <c r="L191" s="139"/>
      <c r="M191" s="139"/>
      <c r="N191" s="140"/>
    </row>
    <row r="192" spans="1:14" s="76" customFormat="1" ht="15">
      <c r="A192" s="147">
        <v>3238</v>
      </c>
      <c r="B192" s="146" t="s">
        <v>33</v>
      </c>
      <c r="C192" s="93">
        <f t="shared" si="21"/>
        <v>32500</v>
      </c>
      <c r="D192" s="93">
        <f t="shared" si="22"/>
        <v>32500</v>
      </c>
      <c r="E192" s="139">
        <f>E172</f>
        <v>32500</v>
      </c>
      <c r="F192" s="178"/>
      <c r="G192" s="178"/>
      <c r="H192" s="178"/>
      <c r="I192" s="139"/>
      <c r="J192" s="139"/>
      <c r="K192" s="139"/>
      <c r="L192" s="139"/>
      <c r="M192" s="139"/>
      <c r="N192" s="140"/>
    </row>
    <row r="193" spans="1:14" s="46" customFormat="1" ht="15">
      <c r="A193" s="123">
        <v>3239</v>
      </c>
      <c r="B193" s="118" t="s">
        <v>34</v>
      </c>
      <c r="C193" s="65">
        <f t="shared" si="21"/>
        <v>30000</v>
      </c>
      <c r="D193" s="65">
        <f>SUM(E193:N193)</f>
        <v>30000</v>
      </c>
      <c r="E193" s="139">
        <v>30000</v>
      </c>
      <c r="F193" s="178"/>
      <c r="G193" s="178"/>
      <c r="H193" s="178"/>
      <c r="I193" s="139"/>
      <c r="J193" s="139"/>
      <c r="K193" s="139"/>
      <c r="L193" s="139"/>
      <c r="M193" s="139"/>
      <c r="N193" s="140"/>
    </row>
    <row r="194" spans="1:14" ht="30">
      <c r="A194" s="147">
        <v>3241</v>
      </c>
      <c r="B194" s="144" t="s">
        <v>129</v>
      </c>
      <c r="C194" s="93">
        <f t="shared" si="21"/>
        <v>2500</v>
      </c>
      <c r="D194" s="93">
        <f t="shared" si="22"/>
        <v>2500</v>
      </c>
      <c r="E194" s="139">
        <f>E174</f>
        <v>2500</v>
      </c>
      <c r="F194" s="178"/>
      <c r="G194" s="178"/>
      <c r="H194" s="178"/>
      <c r="I194" s="139"/>
      <c r="J194" s="139"/>
      <c r="K194" s="139"/>
      <c r="L194" s="139"/>
      <c r="M194" s="139"/>
      <c r="N194" s="140"/>
    </row>
    <row r="195" spans="1:14" ht="15">
      <c r="A195" s="147">
        <v>3295</v>
      </c>
      <c r="B195" s="143" t="s">
        <v>39</v>
      </c>
      <c r="C195" s="93">
        <f t="shared" si="21"/>
        <v>2500</v>
      </c>
      <c r="D195" s="93">
        <f t="shared" si="22"/>
        <v>2500</v>
      </c>
      <c r="E195" s="139">
        <f>E175</f>
        <v>2500</v>
      </c>
      <c r="F195" s="178"/>
      <c r="G195" s="178"/>
      <c r="H195" s="178"/>
      <c r="I195" s="139"/>
      <c r="J195" s="139"/>
      <c r="K195" s="139"/>
      <c r="L195" s="139"/>
      <c r="M195" s="139"/>
      <c r="N195" s="140"/>
    </row>
    <row r="196" spans="1:14" ht="15.75" thickBot="1">
      <c r="A196" s="132"/>
      <c r="B196" s="30" t="s">
        <v>45</v>
      </c>
      <c r="C196" s="31">
        <f>C153+C160+C164</f>
        <v>370000</v>
      </c>
      <c r="D196" s="31">
        <f>D153+D160+D164</f>
        <v>370000</v>
      </c>
      <c r="E196" s="31">
        <f>SUM(E178:E195)</f>
        <v>370000</v>
      </c>
      <c r="F196" s="31"/>
      <c r="G196" s="31"/>
      <c r="H196" s="31"/>
      <c r="I196" s="31"/>
      <c r="J196" s="31">
        <f>J153+J160+J164</f>
        <v>0</v>
      </c>
      <c r="K196" s="31">
        <f>K153+K160+K164</f>
        <v>0</v>
      </c>
      <c r="L196" s="31">
        <f>L153+L160+L164</f>
        <v>0</v>
      </c>
      <c r="M196" s="32"/>
      <c r="N196" s="33"/>
    </row>
    <row r="197" spans="1:14" ht="30">
      <c r="A197" s="34" t="s">
        <v>154</v>
      </c>
      <c r="B197" s="102" t="s">
        <v>158</v>
      </c>
      <c r="C197" s="38"/>
      <c r="D197" s="38"/>
      <c r="E197" s="36"/>
      <c r="F197" s="37"/>
      <c r="G197" s="37"/>
      <c r="H197" s="37"/>
      <c r="I197" s="52"/>
      <c r="J197" s="37"/>
      <c r="K197" s="37"/>
      <c r="L197" s="37"/>
      <c r="M197" s="37"/>
      <c r="N197" s="39"/>
    </row>
    <row r="198" spans="1:14" ht="15">
      <c r="A198" s="157"/>
      <c r="B198" s="164" t="s">
        <v>61</v>
      </c>
      <c r="C198" s="165">
        <f>C199+C201+C204</f>
        <v>200000</v>
      </c>
      <c r="D198" s="165">
        <f>D199+D201+D204</f>
        <v>200000</v>
      </c>
      <c r="E198" s="165">
        <f>E199+E201+E204</f>
        <v>200000</v>
      </c>
      <c r="F198" s="165"/>
      <c r="G198" s="159"/>
      <c r="H198" s="159"/>
      <c r="I198" s="159"/>
      <c r="J198" s="159"/>
      <c r="K198" s="159"/>
      <c r="L198" s="159"/>
      <c r="M198" s="159"/>
      <c r="N198" s="166"/>
    </row>
    <row r="199" spans="1:14" ht="45">
      <c r="A199" s="137"/>
      <c r="B199" s="103" t="s">
        <v>98</v>
      </c>
      <c r="C199" s="85">
        <f aca="true" t="shared" si="23" ref="C199:C205">D199</f>
        <v>130000</v>
      </c>
      <c r="D199" s="85">
        <f aca="true" t="shared" si="24" ref="D199:D205">SUM(E199:N199)</f>
        <v>130000</v>
      </c>
      <c r="E199" s="67">
        <f>E200</f>
        <v>130000</v>
      </c>
      <c r="F199" s="70"/>
      <c r="G199" s="67"/>
      <c r="H199" s="67"/>
      <c r="I199" s="67"/>
      <c r="J199" s="67"/>
      <c r="K199" s="67"/>
      <c r="L199" s="67"/>
      <c r="M199" s="67"/>
      <c r="N199" s="68"/>
    </row>
    <row r="200" spans="1:14" ht="30">
      <c r="A200" s="147">
        <v>3239</v>
      </c>
      <c r="B200" s="144" t="s">
        <v>126</v>
      </c>
      <c r="C200" s="65">
        <f t="shared" si="23"/>
        <v>130000</v>
      </c>
      <c r="D200" s="65">
        <f t="shared" si="24"/>
        <v>130000</v>
      </c>
      <c r="E200" s="139">
        <v>130000</v>
      </c>
      <c r="F200" s="70"/>
      <c r="G200" s="139"/>
      <c r="H200" s="67"/>
      <c r="I200" s="67"/>
      <c r="J200" s="67"/>
      <c r="K200" s="67"/>
      <c r="L200" s="67"/>
      <c r="M200" s="67"/>
      <c r="N200" s="68"/>
    </row>
    <row r="201" spans="1:14" ht="30">
      <c r="A201" s="137"/>
      <c r="B201" s="103" t="s">
        <v>99</v>
      </c>
      <c r="C201" s="85">
        <f t="shared" si="23"/>
        <v>30000</v>
      </c>
      <c r="D201" s="85">
        <f t="shared" si="24"/>
        <v>30000</v>
      </c>
      <c r="E201" s="67">
        <f>SUM(E202:E203)</f>
        <v>30000</v>
      </c>
      <c r="F201" s="70"/>
      <c r="G201" s="67"/>
      <c r="H201" s="67"/>
      <c r="I201" s="67"/>
      <c r="J201" s="67"/>
      <c r="K201" s="67"/>
      <c r="L201" s="67"/>
      <c r="M201" s="67"/>
      <c r="N201" s="68"/>
    </row>
    <row r="202" spans="1:14" ht="60">
      <c r="A202" s="134">
        <v>3211</v>
      </c>
      <c r="B202" s="89" t="s">
        <v>116</v>
      </c>
      <c r="C202" s="65">
        <f t="shared" si="23"/>
        <v>25000</v>
      </c>
      <c r="D202" s="65">
        <f t="shared" si="24"/>
        <v>25000</v>
      </c>
      <c r="E202" s="139">
        <v>25000</v>
      </c>
      <c r="F202" s="66"/>
      <c r="G202" s="139"/>
      <c r="H202" s="139"/>
      <c r="I202" s="139"/>
      <c r="J202" s="139"/>
      <c r="K202" s="139"/>
      <c r="L202" s="139"/>
      <c r="M202" s="139"/>
      <c r="N202" s="140"/>
    </row>
    <row r="203" spans="1:14" ht="45">
      <c r="A203" s="123">
        <v>3214</v>
      </c>
      <c r="B203" s="104" t="s">
        <v>115</v>
      </c>
      <c r="C203" s="65">
        <f t="shared" si="23"/>
        <v>5000</v>
      </c>
      <c r="D203" s="65">
        <f t="shared" si="24"/>
        <v>5000</v>
      </c>
      <c r="E203" s="139">
        <v>5000</v>
      </c>
      <c r="F203" s="66"/>
      <c r="G203" s="139"/>
      <c r="H203" s="139"/>
      <c r="I203" s="139"/>
      <c r="J203" s="139"/>
      <c r="K203" s="139"/>
      <c r="L203" s="139"/>
      <c r="M203" s="139"/>
      <c r="N203" s="140"/>
    </row>
    <row r="204" spans="1:14" ht="30">
      <c r="A204" s="137"/>
      <c r="B204" s="103" t="s">
        <v>127</v>
      </c>
      <c r="C204" s="85">
        <f t="shared" si="23"/>
        <v>40000</v>
      </c>
      <c r="D204" s="85">
        <f t="shared" si="24"/>
        <v>40000</v>
      </c>
      <c r="E204" s="67">
        <f>E205</f>
        <v>40000</v>
      </c>
      <c r="F204" s="70"/>
      <c r="G204" s="67"/>
      <c r="H204" s="67"/>
      <c r="I204" s="67"/>
      <c r="J204" s="67"/>
      <c r="K204" s="67"/>
      <c r="L204" s="67"/>
      <c r="M204" s="67"/>
      <c r="N204" s="68"/>
    </row>
    <row r="205" spans="1:14" ht="45">
      <c r="A205" s="147">
        <v>3237</v>
      </c>
      <c r="B205" s="143" t="s">
        <v>138</v>
      </c>
      <c r="C205" s="65">
        <f t="shared" si="23"/>
        <v>40000</v>
      </c>
      <c r="D205" s="65">
        <f t="shared" si="24"/>
        <v>40000</v>
      </c>
      <c r="E205" s="139">
        <v>40000</v>
      </c>
      <c r="F205" s="70"/>
      <c r="G205" s="67"/>
      <c r="H205" s="67"/>
      <c r="I205" s="67"/>
      <c r="J205" s="67"/>
      <c r="K205" s="67"/>
      <c r="L205" s="67"/>
      <c r="M205" s="67"/>
      <c r="N205" s="68"/>
    </row>
    <row r="206" spans="1:14" ht="30">
      <c r="A206" s="205" t="s">
        <v>154</v>
      </c>
      <c r="B206" s="221" t="s">
        <v>158</v>
      </c>
      <c r="C206" s="238"/>
      <c r="D206" s="238"/>
      <c r="E206" s="237"/>
      <c r="F206" s="238"/>
      <c r="G206" s="238"/>
      <c r="H206" s="238"/>
      <c r="I206" s="226"/>
      <c r="J206" s="238"/>
      <c r="K206" s="238"/>
      <c r="L206" s="238"/>
      <c r="M206" s="238"/>
      <c r="N206" s="239"/>
    </row>
    <row r="207" spans="1:14" ht="15">
      <c r="A207" s="167"/>
      <c r="B207" s="164" t="s">
        <v>63</v>
      </c>
      <c r="C207" s="165">
        <f>C208+C210+C217+C219</f>
        <v>670000</v>
      </c>
      <c r="D207" s="165">
        <f>D208+D210+D217+D219</f>
        <v>670000</v>
      </c>
      <c r="E207" s="165">
        <f>E208+E210+E217+E219</f>
        <v>570000</v>
      </c>
      <c r="F207" s="165"/>
      <c r="G207" s="165"/>
      <c r="H207" s="165"/>
      <c r="I207" s="165"/>
      <c r="J207" s="165">
        <f>J208+J210+J217+J219</f>
        <v>100000</v>
      </c>
      <c r="K207" s="165"/>
      <c r="L207" s="165"/>
      <c r="M207" s="165"/>
      <c r="N207" s="168"/>
    </row>
    <row r="208" spans="1:14" ht="120">
      <c r="A208" s="137"/>
      <c r="B208" s="103" t="s">
        <v>155</v>
      </c>
      <c r="C208" s="85">
        <f aca="true" t="shared" si="25" ref="C208:C214">D208</f>
        <v>70000</v>
      </c>
      <c r="D208" s="85">
        <f aca="true" t="shared" si="26" ref="D208:D220">SUM(E208:N208)</f>
        <v>70000</v>
      </c>
      <c r="E208" s="67">
        <f>E209</f>
        <v>70000</v>
      </c>
      <c r="F208" s="67"/>
      <c r="G208" s="67"/>
      <c r="H208" s="67"/>
      <c r="I208" s="67"/>
      <c r="J208" s="67"/>
      <c r="K208" s="67"/>
      <c r="L208" s="67"/>
      <c r="M208" s="67"/>
      <c r="N208" s="68"/>
    </row>
    <row r="209" spans="1:14" ht="15">
      <c r="A209" s="147">
        <v>3237</v>
      </c>
      <c r="B209" s="143" t="s">
        <v>114</v>
      </c>
      <c r="C209" s="65">
        <f t="shared" si="25"/>
        <v>70000</v>
      </c>
      <c r="D209" s="65">
        <f t="shared" si="26"/>
        <v>70000</v>
      </c>
      <c r="E209" s="139">
        <v>70000</v>
      </c>
      <c r="F209" s="67"/>
      <c r="G209" s="67"/>
      <c r="H209" s="67"/>
      <c r="I209" s="67"/>
      <c r="J209" s="67"/>
      <c r="K209" s="67"/>
      <c r="L209" s="67"/>
      <c r="M209" s="67"/>
      <c r="N209" s="68"/>
    </row>
    <row r="210" spans="1:14" ht="240">
      <c r="A210" s="137"/>
      <c r="B210" s="103" t="s">
        <v>156</v>
      </c>
      <c r="C210" s="85">
        <f t="shared" si="25"/>
        <v>500000</v>
      </c>
      <c r="D210" s="85">
        <f t="shared" si="26"/>
        <v>500000</v>
      </c>
      <c r="E210" s="67">
        <f>SUM(E211:E216)</f>
        <v>400000</v>
      </c>
      <c r="F210" s="67"/>
      <c r="G210" s="67"/>
      <c r="H210" s="67"/>
      <c r="I210" s="67"/>
      <c r="J210" s="67">
        <f>J215</f>
        <v>100000</v>
      </c>
      <c r="K210" s="67"/>
      <c r="L210" s="67"/>
      <c r="M210" s="67"/>
      <c r="N210" s="68"/>
    </row>
    <row r="211" spans="1:14" ht="60">
      <c r="A211" s="134">
        <v>3211</v>
      </c>
      <c r="B211" s="89" t="s">
        <v>116</v>
      </c>
      <c r="C211" s="65">
        <f t="shared" si="25"/>
        <v>10000</v>
      </c>
      <c r="D211" s="65">
        <f t="shared" si="26"/>
        <v>10000</v>
      </c>
      <c r="E211" s="139">
        <v>10000</v>
      </c>
      <c r="F211" s="67"/>
      <c r="G211" s="67"/>
      <c r="H211" s="67"/>
      <c r="I211" s="67"/>
      <c r="J211" s="67"/>
      <c r="K211" s="67"/>
      <c r="L211" s="67"/>
      <c r="M211" s="67"/>
      <c r="N211" s="68"/>
    </row>
    <row r="212" spans="1:14" ht="60">
      <c r="A212" s="134">
        <v>3211</v>
      </c>
      <c r="B212" s="89" t="s">
        <v>139</v>
      </c>
      <c r="C212" s="65">
        <f t="shared" si="25"/>
        <v>30000</v>
      </c>
      <c r="D212" s="65">
        <f t="shared" si="26"/>
        <v>30000</v>
      </c>
      <c r="E212" s="139">
        <v>30000</v>
      </c>
      <c r="F212" s="67"/>
      <c r="G212" s="67"/>
      <c r="H212" s="67"/>
      <c r="I212" s="67"/>
      <c r="J212" s="67"/>
      <c r="K212" s="67"/>
      <c r="L212" s="67"/>
      <c r="M212" s="67"/>
      <c r="N212" s="68"/>
    </row>
    <row r="213" spans="1:14" ht="45">
      <c r="A213" s="123">
        <v>3214</v>
      </c>
      <c r="B213" s="89" t="s">
        <v>115</v>
      </c>
      <c r="C213" s="65">
        <f t="shared" si="25"/>
        <v>5000</v>
      </c>
      <c r="D213" s="65">
        <f t="shared" si="26"/>
        <v>5000</v>
      </c>
      <c r="E213" s="139">
        <v>5000</v>
      </c>
      <c r="F213" s="67"/>
      <c r="G213" s="67"/>
      <c r="H213" s="67"/>
      <c r="I213" s="67"/>
      <c r="J213" s="67"/>
      <c r="K213" s="67"/>
      <c r="L213" s="67"/>
      <c r="M213" s="67"/>
      <c r="N213" s="68"/>
    </row>
    <row r="214" spans="1:14" ht="60">
      <c r="A214" s="123">
        <v>3214</v>
      </c>
      <c r="B214" s="89" t="s">
        <v>140</v>
      </c>
      <c r="C214" s="65">
        <f t="shared" si="25"/>
        <v>8200</v>
      </c>
      <c r="D214" s="65">
        <f t="shared" si="26"/>
        <v>8200</v>
      </c>
      <c r="E214" s="139">
        <v>8200</v>
      </c>
      <c r="F214" s="67"/>
      <c r="G214" s="67"/>
      <c r="H214" s="67"/>
      <c r="I214" s="67"/>
      <c r="J214" s="67"/>
      <c r="K214" s="67"/>
      <c r="L214" s="67"/>
      <c r="M214" s="67"/>
      <c r="N214" s="68"/>
    </row>
    <row r="215" spans="1:14" ht="15">
      <c r="A215" s="123">
        <v>3237</v>
      </c>
      <c r="B215" s="117" t="s">
        <v>32</v>
      </c>
      <c r="C215" s="65">
        <f aca="true" t="shared" si="27" ref="C215:C220">D215</f>
        <v>426800</v>
      </c>
      <c r="D215" s="65">
        <f t="shared" si="26"/>
        <v>426800</v>
      </c>
      <c r="E215" s="139">
        <v>326800</v>
      </c>
      <c r="F215" s="139"/>
      <c r="G215" s="139"/>
      <c r="H215" s="139"/>
      <c r="I215" s="139"/>
      <c r="J215" s="139">
        <v>100000</v>
      </c>
      <c r="K215" s="67"/>
      <c r="L215" s="67"/>
      <c r="M215" s="67"/>
      <c r="N215" s="68"/>
    </row>
    <row r="216" spans="1:14" ht="15">
      <c r="A216" s="123">
        <v>3239</v>
      </c>
      <c r="B216" s="118" t="s">
        <v>141</v>
      </c>
      <c r="C216" s="65">
        <f t="shared" si="27"/>
        <v>20000</v>
      </c>
      <c r="D216" s="65">
        <f t="shared" si="26"/>
        <v>20000</v>
      </c>
      <c r="E216" s="139">
        <v>20000</v>
      </c>
      <c r="F216" s="67"/>
      <c r="G216" s="67"/>
      <c r="H216" s="67"/>
      <c r="I216" s="67"/>
      <c r="J216" s="67"/>
      <c r="K216" s="67"/>
      <c r="L216" s="67"/>
      <c r="M216" s="67"/>
      <c r="N216" s="68"/>
    </row>
    <row r="217" spans="1:14" ht="45">
      <c r="A217" s="101"/>
      <c r="B217" s="107" t="s">
        <v>104</v>
      </c>
      <c r="C217" s="85">
        <f t="shared" si="27"/>
        <v>90000</v>
      </c>
      <c r="D217" s="85">
        <f t="shared" si="26"/>
        <v>90000</v>
      </c>
      <c r="E217" s="67">
        <f>E218</f>
        <v>90000</v>
      </c>
      <c r="F217" s="70"/>
      <c r="G217" s="67"/>
      <c r="H217" s="70"/>
      <c r="I217" s="70"/>
      <c r="J217" s="67"/>
      <c r="K217" s="67"/>
      <c r="L217" s="70"/>
      <c r="M217" s="70"/>
      <c r="N217" s="71"/>
    </row>
    <row r="218" spans="1:14" ht="45">
      <c r="A218" s="147">
        <v>3237</v>
      </c>
      <c r="B218" s="143" t="s">
        <v>128</v>
      </c>
      <c r="C218" s="65">
        <f t="shared" si="27"/>
        <v>90000</v>
      </c>
      <c r="D218" s="65">
        <f t="shared" si="26"/>
        <v>90000</v>
      </c>
      <c r="E218" s="139">
        <v>90000</v>
      </c>
      <c r="F218" s="70"/>
      <c r="G218" s="67"/>
      <c r="H218" s="70"/>
      <c r="I218" s="70"/>
      <c r="J218" s="67"/>
      <c r="K218" s="67"/>
      <c r="L218" s="70"/>
      <c r="M218" s="70"/>
      <c r="N218" s="71"/>
    </row>
    <row r="219" spans="1:14" ht="90">
      <c r="A219" s="101"/>
      <c r="B219" s="103" t="s">
        <v>157</v>
      </c>
      <c r="C219" s="85">
        <f t="shared" si="27"/>
        <v>10000</v>
      </c>
      <c r="D219" s="85">
        <f t="shared" si="26"/>
        <v>10000</v>
      </c>
      <c r="E219" s="67">
        <f>E220</f>
        <v>10000</v>
      </c>
      <c r="F219" s="70"/>
      <c r="G219" s="67"/>
      <c r="H219" s="70"/>
      <c r="I219" s="70"/>
      <c r="J219" s="67"/>
      <c r="K219" s="67"/>
      <c r="L219" s="70"/>
      <c r="M219" s="70"/>
      <c r="N219" s="71"/>
    </row>
    <row r="220" spans="1:14" ht="15">
      <c r="A220" s="147">
        <v>3233</v>
      </c>
      <c r="B220" s="146" t="s">
        <v>29</v>
      </c>
      <c r="C220" s="65">
        <f t="shared" si="27"/>
        <v>10000</v>
      </c>
      <c r="D220" s="65">
        <f t="shared" si="26"/>
        <v>10000</v>
      </c>
      <c r="E220" s="139">
        <v>10000</v>
      </c>
      <c r="F220" s="70"/>
      <c r="G220" s="67"/>
      <c r="H220" s="70"/>
      <c r="I220" s="70"/>
      <c r="J220" s="67"/>
      <c r="K220" s="67"/>
      <c r="L220" s="70"/>
      <c r="M220" s="70"/>
      <c r="N220" s="71"/>
    </row>
    <row r="221" spans="1:14" ht="15">
      <c r="A221" s="169"/>
      <c r="B221" s="170" t="s">
        <v>145</v>
      </c>
      <c r="C221" s="171"/>
      <c r="D221" s="171"/>
      <c r="E221" s="172"/>
      <c r="F221" s="173"/>
      <c r="G221" s="172"/>
      <c r="H221" s="173"/>
      <c r="I221" s="173"/>
      <c r="J221" s="172"/>
      <c r="K221" s="172"/>
      <c r="L221" s="172"/>
      <c r="M221" s="172"/>
      <c r="N221" s="174"/>
    </row>
    <row r="222" spans="1:14" ht="15">
      <c r="A222" s="149">
        <v>3211</v>
      </c>
      <c r="B222" s="150" t="s">
        <v>142</v>
      </c>
      <c r="C222" s="93">
        <f>D222</f>
        <v>65000</v>
      </c>
      <c r="D222" s="93">
        <f>SUM(E222:N222)</f>
        <v>65000</v>
      </c>
      <c r="E222" s="139">
        <f>E202+E211+E212</f>
        <v>65000</v>
      </c>
      <c r="F222" s="178"/>
      <c r="G222" s="178"/>
      <c r="H222" s="178"/>
      <c r="I222" s="139"/>
      <c r="J222" s="139"/>
      <c r="K222" s="139"/>
      <c r="L222" s="139"/>
      <c r="M222" s="139"/>
      <c r="N222" s="140"/>
    </row>
    <row r="223" spans="1:14" s="2" customFormat="1" ht="30">
      <c r="A223" s="147">
        <v>3214</v>
      </c>
      <c r="B223" s="151" t="s">
        <v>23</v>
      </c>
      <c r="C223" s="93">
        <f>D223</f>
        <v>18200</v>
      </c>
      <c r="D223" s="93">
        <f>SUM(E223:N223)</f>
        <v>18200</v>
      </c>
      <c r="E223" s="139">
        <f>E203+E213+E214</f>
        <v>18200</v>
      </c>
      <c r="F223" s="178"/>
      <c r="G223" s="179"/>
      <c r="H223" s="178"/>
      <c r="I223" s="139"/>
      <c r="J223" s="139"/>
      <c r="K223" s="139"/>
      <c r="L223" s="139"/>
      <c r="M223" s="139"/>
      <c r="N223" s="140"/>
    </row>
    <row r="224" spans="1:14" ht="30">
      <c r="A224" s="147">
        <v>3233</v>
      </c>
      <c r="B224" s="145" t="s">
        <v>29</v>
      </c>
      <c r="C224" s="93">
        <f>D224</f>
        <v>10000</v>
      </c>
      <c r="D224" s="93">
        <f>SUM(E224:N224)</f>
        <v>10000</v>
      </c>
      <c r="E224" s="139">
        <f>E220</f>
        <v>10000</v>
      </c>
      <c r="F224" s="178"/>
      <c r="G224" s="178"/>
      <c r="H224" s="178"/>
      <c r="I224" s="139"/>
      <c r="J224" s="139"/>
      <c r="K224" s="139"/>
      <c r="L224" s="139"/>
      <c r="M224" s="139"/>
      <c r="N224" s="140"/>
    </row>
    <row r="225" spans="1:14" s="14" customFormat="1" ht="15">
      <c r="A225" s="147">
        <v>3237</v>
      </c>
      <c r="B225" s="143" t="s">
        <v>114</v>
      </c>
      <c r="C225" s="93">
        <f>D225</f>
        <v>626800</v>
      </c>
      <c r="D225" s="93">
        <f>SUM(E225:N225)</f>
        <v>626800</v>
      </c>
      <c r="E225" s="139">
        <f>E205+E209+E215+E218</f>
        <v>526800</v>
      </c>
      <c r="F225" s="178"/>
      <c r="G225" s="179"/>
      <c r="H225" s="178"/>
      <c r="I225" s="139"/>
      <c r="J225" s="139">
        <f>J215</f>
        <v>100000</v>
      </c>
      <c r="K225" s="139"/>
      <c r="L225" s="139"/>
      <c r="M225" s="139"/>
      <c r="N225" s="140"/>
    </row>
    <row r="226" spans="1:14" s="51" customFormat="1" ht="15">
      <c r="A226" s="147">
        <v>3239</v>
      </c>
      <c r="B226" s="144" t="s">
        <v>141</v>
      </c>
      <c r="C226" s="93">
        <f>D226</f>
        <v>150000</v>
      </c>
      <c r="D226" s="93">
        <f>SUM(E226:N226)</f>
        <v>150000</v>
      </c>
      <c r="E226" s="139">
        <f>E200+E216</f>
        <v>150000</v>
      </c>
      <c r="F226" s="178"/>
      <c r="G226" s="178"/>
      <c r="H226" s="178"/>
      <c r="I226" s="139"/>
      <c r="J226" s="139"/>
      <c r="K226" s="139"/>
      <c r="L226" s="139"/>
      <c r="M226" s="139"/>
      <c r="N226" s="140"/>
    </row>
    <row r="227" spans="1:14" s="180" customFormat="1" ht="15.75" thickBot="1">
      <c r="A227" s="132"/>
      <c r="B227" s="30" t="s">
        <v>45</v>
      </c>
      <c r="C227" s="31">
        <f>C198+C207</f>
        <v>870000</v>
      </c>
      <c r="D227" s="31">
        <f>D198+D207</f>
        <v>870000</v>
      </c>
      <c r="E227" s="31">
        <f>E198+E207</f>
        <v>770000</v>
      </c>
      <c r="F227" s="31"/>
      <c r="G227" s="31"/>
      <c r="H227" s="31"/>
      <c r="I227" s="31"/>
      <c r="J227" s="31">
        <f>J198+J207</f>
        <v>100000</v>
      </c>
      <c r="K227" s="31"/>
      <c r="L227" s="31"/>
      <c r="M227" s="32"/>
      <c r="N227" s="33"/>
    </row>
    <row r="228" spans="1:15" ht="19.5" thickTop="1">
      <c r="A228" s="228" t="s">
        <v>56</v>
      </c>
      <c r="B228" s="229" t="s">
        <v>57</v>
      </c>
      <c r="C228" s="230">
        <f>D228</f>
        <v>6295920</v>
      </c>
      <c r="D228" s="230">
        <f>SUM(E228:N228)</f>
        <v>6295920</v>
      </c>
      <c r="E228" s="231">
        <f aca="true" t="shared" si="28" ref="E228:N228">E3+E31+E92+E107+E110+E119+E127+E151+E196+E227</f>
        <v>5294420</v>
      </c>
      <c r="F228" s="231">
        <f t="shared" si="28"/>
        <v>3300</v>
      </c>
      <c r="G228" s="231">
        <f t="shared" si="28"/>
        <v>56199</v>
      </c>
      <c r="H228" s="231">
        <f t="shared" si="28"/>
        <v>43000</v>
      </c>
      <c r="I228" s="231">
        <f t="shared" si="28"/>
        <v>1001</v>
      </c>
      <c r="J228" s="231">
        <f t="shared" si="28"/>
        <v>699000</v>
      </c>
      <c r="K228" s="231">
        <f t="shared" si="28"/>
        <v>58000</v>
      </c>
      <c r="L228" s="231">
        <f t="shared" si="28"/>
        <v>24000</v>
      </c>
      <c r="M228" s="231">
        <f t="shared" si="28"/>
        <v>17000</v>
      </c>
      <c r="N228" s="232">
        <f t="shared" si="28"/>
        <v>100000</v>
      </c>
      <c r="O228" s="17"/>
    </row>
    <row r="232" spans="5:14" ht="15"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5:14" ht="15"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5:14" ht="15"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5:14" ht="15"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5:14" ht="15"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5:14" ht="15"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5:14" ht="15"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5:14" ht="15"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5:14" ht="15"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spans="5:14" ht="15"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spans="5:14" ht="15"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spans="5:14" ht="15"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spans="5:14" ht="15"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spans="5:14" ht="15"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</sheetData>
  <sheetProtection/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landscape" paperSize="9" scale="50" r:id="rId2"/>
  <rowBreaks count="6" manualBreakCount="6">
    <brk id="31" max="14" man="1"/>
    <brk id="68" max="13" man="1"/>
    <brk id="107" max="13" man="1"/>
    <brk id="138" max="13" man="1"/>
    <brk id="175" max="13" man="1"/>
    <brk id="205" max="13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Horvat_Ljiljana</dc:creator>
  <cp:keywords/>
  <dc:description/>
  <cp:lastModifiedBy>Perše Tatjana</cp:lastModifiedBy>
  <cp:lastPrinted>2019-06-05T08:17:20Z</cp:lastPrinted>
  <dcterms:created xsi:type="dcterms:W3CDTF">2017-09-05T12:27:30Z</dcterms:created>
  <dcterms:modified xsi:type="dcterms:W3CDTF">2021-09-09T07:54:23Z</dcterms:modified>
  <cp:category/>
  <cp:version/>
  <cp:contentType/>
  <cp:contentStatus/>
</cp:coreProperties>
</file>