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9000" activeTab="0"/>
  </bookViews>
  <sheets>
    <sheet name="2020" sheetId="1" r:id="rId1"/>
  </sheets>
  <definedNames>
    <definedName name="_xlnm.Print_Area" localSheetId="0">'2020'!$A$1:$M$94</definedName>
  </definedNames>
  <calcPr fullCalcOnLoad="1"/>
</workbook>
</file>

<file path=xl/sharedStrings.xml><?xml version="1.0" encoding="utf-8"?>
<sst xmlns="http://schemas.openxmlformats.org/spreadsheetml/2006/main" count="249" uniqueCount="125">
  <si>
    <t>Vrsta rashoda</t>
  </si>
  <si>
    <t>1.</t>
  </si>
  <si>
    <t>STRUČNO, ADMINISTRATIVNO I TEHNIČKO OSOBLJE</t>
  </si>
  <si>
    <t>Ukupan iznos rashoda</t>
  </si>
  <si>
    <t>Ukupan iznos prihoda</t>
  </si>
  <si>
    <t>Vlastiti prihodi - prodani proizvodi</t>
  </si>
  <si>
    <t>Vlastiti prihodi - pružene usluge</t>
  </si>
  <si>
    <t>Broj radnika</t>
  </si>
  <si>
    <t>2.</t>
  </si>
  <si>
    <t>REDOVNA DJELATNOST USTANOVE</t>
  </si>
  <si>
    <t xml:space="preserve">Ukupan iznos prihoda </t>
  </si>
  <si>
    <t>Naknade za prijevoz, za rad na terenu i odvojeni život</t>
  </si>
  <si>
    <t>Intelektualne i osobne usluge</t>
  </si>
  <si>
    <t>3.</t>
  </si>
  <si>
    <t>PROGRAMSKE AKTIVNOSTI USTANOVE</t>
  </si>
  <si>
    <t>Projekt GALEB</t>
  </si>
  <si>
    <t>4.</t>
  </si>
  <si>
    <t>5.</t>
  </si>
  <si>
    <t>OTKUP MUZEJSKE GRAĐE</t>
  </si>
  <si>
    <t>6.</t>
  </si>
  <si>
    <t>ZAŠTITNA OPREMA</t>
  </si>
  <si>
    <t>7.</t>
  </si>
  <si>
    <t>8.</t>
  </si>
  <si>
    <t xml:space="preserve">Donacije </t>
  </si>
  <si>
    <t>INFORMATIZACIJA - izrada web stranice</t>
  </si>
  <si>
    <t>ZAŠTITA MUZEJSKE GRAĐE - RESTAURACIJE</t>
  </si>
  <si>
    <t>EUROPSKA PRIJESTOLNICA KULTURE 2020</t>
  </si>
  <si>
    <t>Ministarstvo kulture</t>
  </si>
  <si>
    <t>Grad Rijeka</t>
  </si>
  <si>
    <t>Prihodi od ulaznica</t>
  </si>
  <si>
    <t>Vlastiti prihodi - od financijske imovine</t>
  </si>
  <si>
    <t>9.</t>
  </si>
  <si>
    <t>UKUPNO</t>
  </si>
  <si>
    <t>3212</t>
  </si>
  <si>
    <t>3237</t>
  </si>
  <si>
    <t>10.</t>
  </si>
  <si>
    <t>STALNI MUZEJSKI POSTAVI - M/B GALEB I PALAČA ŠEĆERANE</t>
  </si>
  <si>
    <t>3111</t>
  </si>
  <si>
    <t>Plaće za redovan rad</t>
  </si>
  <si>
    <t>3132</t>
  </si>
  <si>
    <t>Doprinosi za obvezno zdravstveno osiguranje</t>
  </si>
  <si>
    <t>SVEUKUPNO</t>
  </si>
  <si>
    <t xml:space="preserve">Projekt PALAČA </t>
  </si>
  <si>
    <t>Primorsko-goranska županija</t>
  </si>
  <si>
    <t>Projekt EPK - KLIMT - broj radnika</t>
  </si>
  <si>
    <t>NABAVA OPREME</t>
  </si>
  <si>
    <t>Izložba RIJEČKI TORPEDO - prvi na svijetu</t>
  </si>
  <si>
    <t>Edukativno-kreativne radionice "Palača šećera" i "Nepoznati Klimt"</t>
  </si>
  <si>
    <t>Izdanje ANDRIJA LJUDEVIT ADAMIĆ</t>
  </si>
  <si>
    <t>Katalog SUŠAK RIJEKA 1948-2018</t>
  </si>
  <si>
    <t>Projekt PALAČA</t>
  </si>
  <si>
    <t>Izložba i katalog ČUDESNI MILAN MARJANOVIĆ</t>
  </si>
  <si>
    <t>Knjiga "Fijumani - grupni portret jednog kolektiva u urabnom krajoliku"</t>
  </si>
  <si>
    <t>3211</t>
  </si>
  <si>
    <t>Službena putovanja</t>
  </si>
  <si>
    <t>3214</t>
  </si>
  <si>
    <t>3233</t>
  </si>
  <si>
    <t>3239</t>
  </si>
  <si>
    <t>Ostale naknade troškova zaposlenima</t>
  </si>
  <si>
    <t>Usluge promidžbe i informiranja</t>
  </si>
  <si>
    <t>Ostale usluge</t>
  </si>
  <si>
    <t>Izdanje MORNARIČKA AKADEMIJA</t>
  </si>
  <si>
    <t>Sponzorstva</t>
  </si>
  <si>
    <t>Istraživanje ostavštine književnika ANTE DUKIĆA</t>
  </si>
  <si>
    <t>3221</t>
  </si>
  <si>
    <t>Uredski materijal i ostali materijalni rashodi</t>
  </si>
  <si>
    <t>3222</t>
  </si>
  <si>
    <t>Materijal i sirovine</t>
  </si>
  <si>
    <t>3223</t>
  </si>
  <si>
    <t>Energija</t>
  </si>
  <si>
    <t>3225</t>
  </si>
  <si>
    <t>Sitni inventar i auto gume</t>
  </si>
  <si>
    <t>3231</t>
  </si>
  <si>
    <t>Usluge telefona, pošte i prijevoza</t>
  </si>
  <si>
    <t>3235</t>
  </si>
  <si>
    <t>Zakupnine i najamnine</t>
  </si>
  <si>
    <t>3292</t>
  </si>
  <si>
    <t>Premije osiguranja</t>
  </si>
  <si>
    <t>4221</t>
  </si>
  <si>
    <t>Uredska oprema i namještaj</t>
  </si>
  <si>
    <t>4222</t>
  </si>
  <si>
    <t>Komunikacijska oprema</t>
  </si>
  <si>
    <t>GLAZBENA ZBIRKA</t>
  </si>
  <si>
    <t>LIKOVNA ZBIRKA</t>
  </si>
  <si>
    <t>TEHNIČKA ZBIRKA</t>
  </si>
  <si>
    <t>ZBIRKA BRODA GALEB</t>
  </si>
  <si>
    <t>ZBIRKA DOKUMENTARNE GRAĐE</t>
  </si>
  <si>
    <t>ZBIRKA FILMSKE I KAZALIŠNE GRAĐE</t>
  </si>
  <si>
    <t>ZBIRKA FOTOGRAFIJA I FOTOGRAFSKE OPREME</t>
  </si>
  <si>
    <t>ZBIRKA NUMIZMATIKE, VRIJEDNOSNICA, MEDALJA I ODLIKOVANJA</t>
  </si>
  <si>
    <t>ZBIRKA PREDMETA IZ SVAKODNEVNOG ŽIVOTA</t>
  </si>
  <si>
    <t>ZBIRKA RAZGLEDNICA</t>
  </si>
  <si>
    <t>ZBIRKA TISKA</t>
  </si>
  <si>
    <t>ZBIRKA UMJETNIČKOG OBRTA</t>
  </si>
  <si>
    <t>GLAZBENA ZBIRKA - DAROVANJE</t>
  </si>
  <si>
    <t>LIKOVNA ZBIRKA - DAROVANJE</t>
  </si>
  <si>
    <t>TEHNIČKA ZBIRKA - DAROVANJE</t>
  </si>
  <si>
    <t>ZBIRKA BRODA GALEB - DAROVANJE</t>
  </si>
  <si>
    <t>ZBIRKA FOTOGRAFIJA I FOTOGRAFSKE OPREME - DAROVANJE</t>
  </si>
  <si>
    <t>ZBIRKA PREDMETA IZ SVAKODNEVNOG ŽIVOTA - DAROVANJE</t>
  </si>
  <si>
    <t>ZBIRKA TISKA - DAROVANJE</t>
  </si>
  <si>
    <t>ZBIRKA TVORNICE PAPIRA - DAROVANJE</t>
  </si>
  <si>
    <t>ZBIRKA UMJETNIČKOG OBRTA - DAROVANJE</t>
  </si>
  <si>
    <t>Primarna zaštitna ambalaža</t>
  </si>
  <si>
    <t xml:space="preserve">Konzervatorsko-restauratorski radovi  - Zbirka predmeta iz svakodnevnog života                 </t>
  </si>
  <si>
    <t xml:space="preserve">Konzervatorsko-restauratorski radovi na Hidrografskoj karti iz 1786. godine                    </t>
  </si>
  <si>
    <t>Konzervatorsko-restauratorski radovi na slici autora Franje Pavačića - Seljani</t>
  </si>
  <si>
    <t>Konzervatorsko-restauratorski radovi na slici nepoznatog autora - Pejzaž</t>
  </si>
  <si>
    <t>Konzervatorsko-restauratorski radovi na slici autora Franje Pavačića - Portret historičara Koblera</t>
  </si>
  <si>
    <t xml:space="preserve">Restauracija - primarna sanacija drvenih vrata i štokova u Palači šećera           </t>
  </si>
  <si>
    <t xml:space="preserve">Restauracija izvornika, digitalizacija i izrada faksimila fotoalbuma                           </t>
  </si>
  <si>
    <t xml:space="preserve">MGR - Dječji stolovi i stolice za Pedagošku radionicu                                                </t>
  </si>
  <si>
    <t>Column1</t>
  </si>
  <si>
    <t>Iznos rashoda: Ukupan iznos rashoda</t>
  </si>
  <si>
    <t>Iznos prihoda: Ukupan iznos prihoda</t>
  </si>
  <si>
    <t>Izvor prihoda: Grad Rijeka</t>
  </si>
  <si>
    <t>Izvor prihoda: Ministarstvo kulture</t>
  </si>
  <si>
    <t>Izvor prihoda: Primosrko-goranska županija</t>
  </si>
  <si>
    <t>Izvor prihoda: Prihodi od ulaznica</t>
  </si>
  <si>
    <t>Izvor prihoda: Prihodi HZZ - stručno osposobljavanje</t>
  </si>
  <si>
    <t>Izvor prihoda: Vlastiti prihodi - prodani proizvodi</t>
  </si>
  <si>
    <t>Izvor prihoda: Vlastiti prihodi - pružene usluge</t>
  </si>
  <si>
    <t>Izvor prihoda: Vlastiti prihodi - iznajmljivanja prostora</t>
  </si>
  <si>
    <t>Izvor prihoda: Vlastiti prihodi - od financijske imovine</t>
  </si>
  <si>
    <t>Izvor prihoda: Donacije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</si>
</sst>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1"/>
      <color indexed="48"/>
      <name val="Calibri"/>
      <family val="2"/>
    </font>
    <font>
      <b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5CEED"/>
        <bgColor indexed="64"/>
      </patternFill>
    </fill>
    <fill>
      <patternFill patternType="solid">
        <fgColor rgb="FFD8D4BA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1"/>
      </top>
      <bottom style="thick">
        <color theme="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164" fontId="5" fillId="0" borderId="1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37" fillId="0" borderId="11" xfId="0" applyNumberFormat="1" applyFont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37" fillId="33" borderId="15" xfId="0" applyFont="1" applyFill="1" applyBorder="1" applyAlignment="1">
      <alignment vertical="top" wrapText="1"/>
    </xf>
    <xf numFmtId="164" fontId="0" fillId="34" borderId="15" xfId="0" applyNumberFormat="1" applyFont="1" applyFill="1" applyBorder="1" applyAlignment="1">
      <alignment horizontal="left" vertical="top" wrapText="1"/>
    </xf>
    <xf numFmtId="164" fontId="5" fillId="34" borderId="15" xfId="0" applyNumberFormat="1" applyFont="1" applyFill="1" applyBorder="1" applyAlignment="1">
      <alignment horizontal="left" vertical="top" wrapText="1"/>
    </xf>
    <xf numFmtId="164" fontId="5" fillId="0" borderId="15" xfId="0" applyNumberFormat="1" applyFont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164" fontId="5" fillId="34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 horizontal="right" vertical="top" wrapText="1"/>
    </xf>
    <xf numFmtId="164" fontId="5" fillId="0" borderId="19" xfId="0" applyNumberFormat="1" applyFont="1" applyBorder="1" applyAlignment="1">
      <alignment horizontal="right" vertical="top" wrapText="1"/>
    </xf>
    <xf numFmtId="164" fontId="5" fillId="0" borderId="20" xfId="0" applyNumberFormat="1" applyFont="1" applyBorder="1" applyAlignment="1">
      <alignment horizontal="right" vertical="top" wrapText="1"/>
    </xf>
    <xf numFmtId="0" fontId="5" fillId="34" borderId="18" xfId="0" applyFont="1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1" fontId="5" fillId="0" borderId="21" xfId="0" applyNumberFormat="1" applyFont="1" applyFill="1" applyBorder="1" applyAlignment="1">
      <alignment horizontal="left" vertical="top" wrapText="1"/>
    </xf>
    <xf numFmtId="1" fontId="5" fillId="0" borderId="22" xfId="0" applyNumberFormat="1" applyFont="1" applyFill="1" applyBorder="1" applyAlignment="1">
      <alignment vertical="top" wrapText="1"/>
    </xf>
    <xf numFmtId="1" fontId="40" fillId="0" borderId="22" xfId="0" applyNumberFormat="1" applyFont="1" applyFill="1" applyBorder="1" applyAlignment="1">
      <alignment horizontal="center" vertical="top" wrapText="1"/>
    </xf>
    <xf numFmtId="1" fontId="5" fillId="0" borderId="22" xfId="0" applyNumberFormat="1" applyFont="1" applyFill="1" applyBorder="1" applyAlignment="1">
      <alignment horizontal="center" vertical="top" wrapText="1"/>
    </xf>
    <xf numFmtId="1" fontId="6" fillId="0" borderId="22" xfId="0" applyNumberFormat="1" applyFont="1" applyFill="1" applyBorder="1" applyAlignment="1">
      <alignment horizontal="center" vertical="top" wrapText="1"/>
    </xf>
    <xf numFmtId="1" fontId="5" fillId="0" borderId="22" xfId="0" applyNumberFormat="1" applyFont="1" applyFill="1" applyBorder="1" applyAlignment="1">
      <alignment horizontal="left" vertical="top" wrapText="1"/>
    </xf>
    <xf numFmtId="1" fontId="5" fillId="0" borderId="23" xfId="0" applyNumberFormat="1" applyFont="1" applyFill="1" applyBorder="1" applyAlignment="1">
      <alignment horizontal="left" vertical="top" wrapText="1"/>
    </xf>
    <xf numFmtId="1" fontId="5" fillId="0" borderId="24" xfId="0" applyNumberFormat="1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39" fillId="34" borderId="21" xfId="0" applyFont="1" applyFill="1" applyBorder="1" applyAlignment="1">
      <alignment vertical="top" wrapText="1"/>
    </xf>
    <xf numFmtId="0" fontId="37" fillId="34" borderId="22" xfId="0" applyFont="1" applyFill="1" applyBorder="1" applyAlignment="1">
      <alignment horizontal="left" vertical="center" wrapText="1"/>
    </xf>
    <xf numFmtId="164" fontId="6" fillId="34" borderId="22" xfId="0" applyNumberFormat="1" applyFont="1" applyFill="1" applyBorder="1" applyAlignment="1">
      <alignment horizontal="right" vertical="top" wrapText="1"/>
    </xf>
    <xf numFmtId="164" fontId="6" fillId="0" borderId="22" xfId="0" applyNumberFormat="1" applyFont="1" applyFill="1" applyBorder="1" applyAlignment="1">
      <alignment horizontal="right" vertical="top" wrapText="1"/>
    </xf>
    <xf numFmtId="164" fontId="6" fillId="0" borderId="23" xfId="0" applyNumberFormat="1" applyFont="1" applyFill="1" applyBorder="1" applyAlignment="1">
      <alignment horizontal="right" vertical="top" wrapText="1"/>
    </xf>
    <xf numFmtId="164" fontId="6" fillId="0" borderId="24" xfId="0" applyNumberFormat="1" applyFont="1" applyFill="1" applyBorder="1" applyAlignment="1">
      <alignment horizontal="right" vertical="top" wrapText="1"/>
    </xf>
    <xf numFmtId="0" fontId="39" fillId="0" borderId="13" xfId="0" applyFont="1" applyFill="1" applyBorder="1" applyAlignment="1">
      <alignment horizontal="left" vertical="top" wrapText="1"/>
    </xf>
    <xf numFmtId="164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7" fillId="33" borderId="15" xfId="0" applyFont="1" applyFill="1" applyBorder="1" applyAlignment="1">
      <alignment horizontal="left" vertical="top" wrapText="1"/>
    </xf>
    <xf numFmtId="0" fontId="39" fillId="0" borderId="18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164" fontId="5" fillId="34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left" vertical="top" wrapText="1"/>
    </xf>
    <xf numFmtId="164" fontId="5" fillId="0" borderId="19" xfId="0" applyNumberFormat="1" applyFont="1" applyFill="1" applyBorder="1" applyAlignment="1">
      <alignment horizontal="left" vertical="top" wrapText="1"/>
    </xf>
    <xf numFmtId="164" fontId="5" fillId="0" borderId="20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164" fontId="5" fillId="34" borderId="12" xfId="0" applyNumberFormat="1" applyFont="1" applyFill="1" applyBorder="1" applyAlignment="1">
      <alignment horizontal="right" wrapText="1"/>
    </xf>
    <xf numFmtId="164" fontId="5" fillId="34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left" vertical="top" wrapText="1"/>
    </xf>
    <xf numFmtId="164" fontId="5" fillId="0" borderId="26" xfId="0" applyNumberFormat="1" applyFont="1" applyFill="1" applyBorder="1" applyAlignment="1">
      <alignment horizontal="left" vertical="top" wrapText="1"/>
    </xf>
    <xf numFmtId="164" fontId="5" fillId="0" borderId="27" xfId="0" applyNumberFormat="1" applyFont="1" applyFill="1" applyBorder="1" applyAlignment="1">
      <alignment horizontal="left" vertical="top" wrapText="1"/>
    </xf>
    <xf numFmtId="164" fontId="5" fillId="0" borderId="28" xfId="0" applyNumberFormat="1" applyFont="1" applyFill="1" applyBorder="1" applyAlignment="1">
      <alignment horizontal="left" vertical="top" wrapText="1"/>
    </xf>
    <xf numFmtId="0" fontId="37" fillId="34" borderId="21" xfId="0" applyFont="1" applyFill="1" applyBorder="1" applyAlignment="1">
      <alignment vertical="center" wrapText="1"/>
    </xf>
    <xf numFmtId="164" fontId="6" fillId="34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21" xfId="0" applyFont="1" applyFill="1" applyBorder="1" applyAlignment="1">
      <alignment vertical="top" wrapText="1"/>
    </xf>
    <xf numFmtId="164" fontId="6" fillId="35" borderId="24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top" wrapText="1"/>
    </xf>
    <xf numFmtId="164" fontId="0" fillId="34" borderId="10" xfId="0" applyNumberFormat="1" applyFont="1" applyFill="1" applyBorder="1" applyAlignment="1">
      <alignment horizontal="right" wrapText="1"/>
    </xf>
    <xf numFmtId="164" fontId="5" fillId="34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top" wrapText="1"/>
    </xf>
    <xf numFmtId="164" fontId="0" fillId="34" borderId="12" xfId="0" applyNumberFormat="1" applyFont="1" applyFill="1" applyBorder="1" applyAlignment="1">
      <alignment horizontal="right" wrapText="1"/>
    </xf>
    <xf numFmtId="164" fontId="5" fillId="34" borderId="12" xfId="0" applyNumberFormat="1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41" fillId="34" borderId="21" xfId="0" applyFont="1" applyFill="1" applyBorder="1" applyAlignment="1">
      <alignment horizontal="center" vertical="top" wrapText="1"/>
    </xf>
    <xf numFmtId="164" fontId="6" fillId="34" borderId="22" xfId="0" applyNumberFormat="1" applyFont="1" applyFill="1" applyBorder="1" applyAlignment="1">
      <alignment horizontal="right" vertical="center" wrapText="1"/>
    </xf>
    <xf numFmtId="164" fontId="6" fillId="35" borderId="22" xfId="0" applyNumberFormat="1" applyFont="1" applyFill="1" applyBorder="1" applyAlignment="1">
      <alignment horizontal="right" vertical="center" wrapText="1"/>
    </xf>
    <xf numFmtId="164" fontId="6" fillId="35" borderId="23" xfId="0" applyNumberFormat="1" applyFont="1" applyFill="1" applyBorder="1" applyAlignment="1">
      <alignment horizontal="right" vertical="center" wrapText="1"/>
    </xf>
    <xf numFmtId="164" fontId="6" fillId="35" borderId="24" xfId="0" applyNumberFormat="1" applyFont="1" applyFill="1" applyBorder="1" applyAlignment="1">
      <alignment horizontal="right" vertical="center" wrapText="1"/>
    </xf>
    <xf numFmtId="0" fontId="37" fillId="0" borderId="13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164" fontId="5" fillId="34" borderId="10" xfId="0" applyNumberFormat="1" applyFont="1" applyFill="1" applyBorder="1" applyAlignment="1">
      <alignment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164" fontId="5" fillId="34" borderId="12" xfId="0" applyNumberFormat="1" applyFont="1" applyFill="1" applyBorder="1" applyAlignment="1">
      <alignment wrapText="1"/>
    </xf>
    <xf numFmtId="164" fontId="5" fillId="34" borderId="12" xfId="0" applyNumberFormat="1" applyFont="1" applyFill="1" applyBorder="1" applyAlignment="1">
      <alignment horizontal="right" vertical="center" wrapText="1"/>
    </xf>
    <xf numFmtId="0" fontId="39" fillId="34" borderId="21" xfId="0" applyFont="1" applyFill="1" applyBorder="1" applyAlignment="1">
      <alignment horizontal="center" vertical="top" wrapText="1"/>
    </xf>
    <xf numFmtId="164" fontId="6" fillId="34" borderId="22" xfId="0" applyNumberFormat="1" applyFont="1" applyFill="1" applyBorder="1" applyAlignment="1">
      <alignment/>
    </xf>
    <xf numFmtId="164" fontId="6" fillId="35" borderId="22" xfId="0" applyNumberFormat="1" applyFont="1" applyFill="1" applyBorder="1" applyAlignment="1">
      <alignment/>
    </xf>
    <xf numFmtId="164" fontId="6" fillId="35" borderId="23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64" fontId="0" fillId="34" borderId="10" xfId="0" applyNumberFormat="1" applyFont="1" applyFill="1" applyBorder="1" applyAlignment="1">
      <alignment horizontal="right" vertical="top" wrapText="1"/>
    </xf>
    <xf numFmtId="164" fontId="5" fillId="0" borderId="19" xfId="0" applyNumberFormat="1" applyFont="1" applyBorder="1" applyAlignment="1">
      <alignment horizontal="left" vertical="top" wrapText="1"/>
    </xf>
    <xf numFmtId="164" fontId="5" fillId="0" borderId="20" xfId="0" applyNumberFormat="1" applyFont="1" applyBorder="1" applyAlignment="1">
      <alignment horizontal="left" vertical="top" wrapText="1"/>
    </xf>
    <xf numFmtId="164" fontId="6" fillId="35" borderId="22" xfId="0" applyNumberFormat="1" applyFont="1" applyFill="1" applyBorder="1" applyAlignment="1">
      <alignment horizontal="right" vertical="top" wrapText="1"/>
    </xf>
    <xf numFmtId="164" fontId="6" fillId="35" borderId="23" xfId="0" applyNumberFormat="1" applyFont="1" applyFill="1" applyBorder="1" applyAlignment="1">
      <alignment horizontal="right" vertical="top" wrapText="1"/>
    </xf>
    <xf numFmtId="0" fontId="39" fillId="0" borderId="18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/>
    </xf>
    <xf numFmtId="3" fontId="39" fillId="34" borderId="10" xfId="0" applyNumberFormat="1" applyFont="1" applyFill="1" applyBorder="1" applyAlignment="1">
      <alignment horizontal="center" vertical="center" wrapText="1"/>
    </xf>
    <xf numFmtId="164" fontId="39" fillId="34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9" xfId="0" applyNumberFormat="1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 wrapText="1"/>
    </xf>
    <xf numFmtId="164" fontId="5" fillId="0" borderId="26" xfId="0" applyNumberFormat="1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vertical="center" wrapText="1"/>
    </xf>
    <xf numFmtId="164" fontId="39" fillId="0" borderId="10" xfId="0" applyNumberFormat="1" applyFont="1" applyFill="1" applyBorder="1" applyAlignment="1">
      <alignment vertical="center" wrapText="1"/>
    </xf>
    <xf numFmtId="164" fontId="39" fillId="0" borderId="19" xfId="0" applyNumberFormat="1" applyFont="1" applyFill="1" applyBorder="1" applyAlignment="1">
      <alignment vertical="center" wrapText="1"/>
    </xf>
    <xf numFmtId="164" fontId="39" fillId="0" borderId="20" xfId="0" applyNumberFormat="1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164" fontId="5" fillId="34" borderId="22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vertical="center" wrapText="1"/>
    </xf>
    <xf numFmtId="164" fontId="5" fillId="0" borderId="24" xfId="0" applyNumberFormat="1" applyFont="1" applyFill="1" applyBorder="1" applyAlignment="1">
      <alignment vertical="center" wrapText="1"/>
    </xf>
    <xf numFmtId="0" fontId="5" fillId="34" borderId="29" xfId="0" applyFont="1" applyFill="1" applyBorder="1" applyAlignment="1">
      <alignment vertical="top" wrapText="1"/>
    </xf>
    <xf numFmtId="0" fontId="37" fillId="34" borderId="30" xfId="0" applyFont="1" applyFill="1" applyBorder="1" applyAlignment="1">
      <alignment horizontal="left" vertical="center" wrapText="1"/>
    </xf>
    <xf numFmtId="164" fontId="6" fillId="34" borderId="30" xfId="0" applyNumberFormat="1" applyFont="1" applyFill="1" applyBorder="1" applyAlignment="1">
      <alignment horizontal="right" vertical="top" wrapText="1"/>
    </xf>
    <xf numFmtId="164" fontId="6" fillId="0" borderId="30" xfId="0" applyNumberFormat="1" applyFont="1" applyFill="1" applyBorder="1" applyAlignment="1">
      <alignment horizontal="right" vertical="top" wrapText="1"/>
    </xf>
    <xf numFmtId="164" fontId="6" fillId="0" borderId="31" xfId="0" applyNumberFormat="1" applyFont="1" applyFill="1" applyBorder="1" applyAlignment="1">
      <alignment horizontal="righ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vertical="top" wrapText="1"/>
    </xf>
    <xf numFmtId="0" fontId="37" fillId="34" borderId="33" xfId="0" applyFont="1" applyFill="1" applyBorder="1" applyAlignment="1">
      <alignment vertical="top" wrapText="1"/>
    </xf>
    <xf numFmtId="0" fontId="37" fillId="34" borderId="34" xfId="0" applyFont="1" applyFill="1" applyBorder="1" applyAlignment="1">
      <alignment vertical="top" wrapText="1"/>
    </xf>
    <xf numFmtId="164" fontId="37" fillId="34" borderId="34" xfId="0" applyNumberFormat="1" applyFont="1" applyFill="1" applyBorder="1" applyAlignment="1">
      <alignment vertical="center" wrapText="1"/>
    </xf>
    <xf numFmtId="164" fontId="6" fillId="34" borderId="34" xfId="0" applyNumberFormat="1" applyFont="1" applyFill="1" applyBorder="1" applyAlignment="1">
      <alignment horizontal="right" vertical="center" wrapText="1"/>
    </xf>
    <xf numFmtId="164" fontId="37" fillId="34" borderId="35" xfId="0" applyNumberFormat="1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M94" comment="" totalsRowShown="0">
  <autoFilter ref="A1:M94"/>
  <tableColumns count="13">
    <tableColumn id="1" name="Column1"/>
    <tableColumn id="2" name="Vrsta rashoda"/>
    <tableColumn id="3" name="Iznos rashoda: Ukupan iznos rashoda"/>
    <tableColumn id="4" name="Iznos prihoda: Ukupan iznos prihoda"/>
    <tableColumn id="5" name="Izvor prihoda: Grad Rijeka"/>
    <tableColumn id="6" name="Izvor prihoda: Ministarstvo kulture"/>
    <tableColumn id="7" name="Izvor prihoda: Primosrko-goranska županija"/>
    <tableColumn id="8" name="Izvor prihoda: Prihodi od ulaznica"/>
    <tableColumn id="9" name="Izvor prihoda: Prihodi HZZ - stručno osposobljavanje"/>
    <tableColumn id="10" name="Izvor prihoda: Vlastiti prihodi - prodani proizvodi"/>
    <tableColumn id="11" name="Izvor prihoda: Vlastiti prihodi - pružene usluge"/>
    <tableColumn id="12" name="Izvor prihoda: Vlastiti prihodi - iznajmljivanja prostora"/>
    <tableColumn id="13" name="Izvor prihoda: Vlastiti prihodi - od financijske imovin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10.57421875" style="8" customWidth="1"/>
    <col min="2" max="2" width="60.140625" style="8" customWidth="1"/>
    <col min="3" max="3" width="36.8515625" style="13" customWidth="1"/>
    <col min="4" max="4" width="36.28125" style="1" customWidth="1"/>
    <col min="5" max="5" width="26.421875" style="1" customWidth="1"/>
    <col min="6" max="6" width="34.421875" style="1" customWidth="1"/>
    <col min="7" max="7" width="42.28125" style="1" customWidth="1"/>
    <col min="8" max="8" width="33.140625" style="1" customWidth="1"/>
    <col min="9" max="9" width="50.28125" style="1" customWidth="1"/>
    <col min="10" max="10" width="46.57421875" style="1" customWidth="1"/>
    <col min="11" max="11" width="44.421875" style="1" customWidth="1"/>
    <col min="12" max="12" width="51.28125" style="1" customWidth="1"/>
    <col min="13" max="13" width="50.57421875" style="1" customWidth="1"/>
    <col min="14" max="14" width="9.140625" style="8" customWidth="1"/>
    <col min="15" max="15" width="12.28125" style="8" bestFit="1" customWidth="1"/>
    <col min="16" max="16384" width="9.140625" style="8" customWidth="1"/>
  </cols>
  <sheetData>
    <row r="1" spans="1:14" ht="46.5" thickBot="1" thickTop="1">
      <c r="A1" s="149" t="s">
        <v>112</v>
      </c>
      <c r="B1" s="150" t="s">
        <v>0</v>
      </c>
      <c r="C1" s="151" t="s">
        <v>113</v>
      </c>
      <c r="D1" s="151" t="s">
        <v>114</v>
      </c>
      <c r="E1" s="152" t="s">
        <v>115</v>
      </c>
      <c r="F1" s="152" t="s">
        <v>116</v>
      </c>
      <c r="G1" s="152" t="s">
        <v>117</v>
      </c>
      <c r="H1" s="152" t="s">
        <v>118</v>
      </c>
      <c r="I1" s="152" t="s">
        <v>119</v>
      </c>
      <c r="J1" s="152" t="s">
        <v>120</v>
      </c>
      <c r="K1" s="152" t="s">
        <v>121</v>
      </c>
      <c r="L1" s="152" t="s">
        <v>122</v>
      </c>
      <c r="M1" s="152" t="s">
        <v>123</v>
      </c>
      <c r="N1" s="152" t="s">
        <v>124</v>
      </c>
    </row>
    <row r="2" spans="1:15" ht="15.75" thickTop="1">
      <c r="A2" s="14" t="s">
        <v>1</v>
      </c>
      <c r="B2" s="15" t="s">
        <v>2</v>
      </c>
      <c r="C2" s="16" t="s">
        <v>3</v>
      </c>
      <c r="D2" s="17" t="s">
        <v>4</v>
      </c>
      <c r="E2" s="18" t="s">
        <v>28</v>
      </c>
      <c r="F2" s="18" t="s">
        <v>27</v>
      </c>
      <c r="G2" s="18" t="s">
        <v>43</v>
      </c>
      <c r="H2" s="18" t="s">
        <v>29</v>
      </c>
      <c r="I2" s="19" t="s">
        <v>5</v>
      </c>
      <c r="J2" s="19" t="s">
        <v>6</v>
      </c>
      <c r="K2" s="19" t="s">
        <v>30</v>
      </c>
      <c r="L2" s="20" t="s">
        <v>62</v>
      </c>
      <c r="M2" s="21" t="s">
        <v>23</v>
      </c>
      <c r="O2" s="22"/>
    </row>
    <row r="3" spans="1:13" s="9" customFormat="1" ht="15">
      <c r="A3" s="29"/>
      <c r="B3" s="30" t="s">
        <v>32</v>
      </c>
      <c r="C3" s="31">
        <v>1903375.34</v>
      </c>
      <c r="D3" s="31">
        <f>E3</f>
        <v>1902799.34</v>
      </c>
      <c r="E3" s="32">
        <v>1902799.34</v>
      </c>
      <c r="F3" s="26"/>
      <c r="G3" s="26"/>
      <c r="H3" s="26"/>
      <c r="I3" s="26"/>
      <c r="J3" s="26"/>
      <c r="K3" s="26"/>
      <c r="L3" s="27"/>
      <c r="M3" s="28"/>
    </row>
    <row r="4" spans="1:14" s="9" customFormat="1" ht="15.75" thickBot="1">
      <c r="A4" s="33"/>
      <c r="B4" s="34" t="s">
        <v>7</v>
      </c>
      <c r="C4" s="35">
        <v>16</v>
      </c>
      <c r="D4" s="36"/>
      <c r="E4" s="37"/>
      <c r="F4" s="38"/>
      <c r="G4" s="38"/>
      <c r="H4" s="38"/>
      <c r="I4" s="38"/>
      <c r="J4" s="38"/>
      <c r="K4" s="38"/>
      <c r="L4" s="39"/>
      <c r="M4" s="40"/>
      <c r="N4" s="10"/>
    </row>
    <row r="5" spans="1:13" s="9" customFormat="1" ht="15.75" thickTop="1">
      <c r="A5" s="41" t="s">
        <v>8</v>
      </c>
      <c r="B5" s="15" t="s">
        <v>9</v>
      </c>
      <c r="C5" s="16" t="s">
        <v>3</v>
      </c>
      <c r="D5" s="17" t="s">
        <v>10</v>
      </c>
      <c r="E5" s="18" t="s">
        <v>28</v>
      </c>
      <c r="F5" s="18" t="s">
        <v>27</v>
      </c>
      <c r="G5" s="18" t="s">
        <v>43</v>
      </c>
      <c r="H5" s="18" t="s">
        <v>29</v>
      </c>
      <c r="I5" s="18" t="s">
        <v>5</v>
      </c>
      <c r="J5" s="18" t="s">
        <v>6</v>
      </c>
      <c r="K5" s="18" t="s">
        <v>30</v>
      </c>
      <c r="L5" s="20" t="s">
        <v>62</v>
      </c>
      <c r="M5" s="21" t="s">
        <v>23</v>
      </c>
    </row>
    <row r="6" spans="1:15" s="51" customFormat="1" ht="16.5" customHeight="1" thickBot="1">
      <c r="A6" s="43"/>
      <c r="B6" s="44" t="s">
        <v>32</v>
      </c>
      <c r="C6" s="45">
        <v>608431.07</v>
      </c>
      <c r="D6" s="45">
        <f>SUM(E6:M6)</f>
        <v>570134.4500000001</v>
      </c>
      <c r="E6" s="3">
        <v>552602.15</v>
      </c>
      <c r="F6" s="46"/>
      <c r="G6" s="46"/>
      <c r="H6" s="46"/>
      <c r="I6" s="46">
        <v>9120.26</v>
      </c>
      <c r="J6" s="46">
        <v>8411.78</v>
      </c>
      <c r="K6" s="46">
        <v>0.26</v>
      </c>
      <c r="L6" s="47"/>
      <c r="M6" s="48"/>
      <c r="N6" s="49"/>
      <c r="O6" s="50"/>
    </row>
    <row r="7" spans="1:14" s="51" customFormat="1" ht="15.75" thickTop="1">
      <c r="A7" s="14" t="s">
        <v>13</v>
      </c>
      <c r="B7" s="52" t="s">
        <v>14</v>
      </c>
      <c r="C7" s="16" t="s">
        <v>3</v>
      </c>
      <c r="D7" s="17" t="s">
        <v>10</v>
      </c>
      <c r="E7" s="18" t="s">
        <v>28</v>
      </c>
      <c r="F7" s="18" t="s">
        <v>27</v>
      </c>
      <c r="G7" s="18" t="s">
        <v>43</v>
      </c>
      <c r="H7" s="18" t="s">
        <v>29</v>
      </c>
      <c r="I7" s="18" t="s">
        <v>5</v>
      </c>
      <c r="J7" s="18" t="s">
        <v>6</v>
      </c>
      <c r="K7" s="18" t="s">
        <v>30</v>
      </c>
      <c r="L7" s="20" t="s">
        <v>62</v>
      </c>
      <c r="M7" s="21" t="s">
        <v>23</v>
      </c>
      <c r="N7" s="49"/>
    </row>
    <row r="8" spans="1:14" s="62" customFormat="1" ht="15" customHeight="1">
      <c r="A8" s="53"/>
      <c r="B8" s="54" t="s">
        <v>46</v>
      </c>
      <c r="C8" s="55">
        <v>9402.52</v>
      </c>
      <c r="D8" s="25"/>
      <c r="E8" s="5">
        <v>20591.23</v>
      </c>
      <c r="F8" s="56"/>
      <c r="G8" s="57"/>
      <c r="H8" s="57"/>
      <c r="I8" s="5"/>
      <c r="J8" s="57">
        <v>5080.82</v>
      </c>
      <c r="K8" s="58"/>
      <c r="L8" s="59"/>
      <c r="M8" s="60"/>
      <c r="N8" s="61"/>
    </row>
    <row r="9" spans="1:14" s="62" customFormat="1" ht="15" customHeight="1">
      <c r="A9" s="53"/>
      <c r="B9" s="54" t="s">
        <v>47</v>
      </c>
      <c r="C9" s="55">
        <v>10992.57</v>
      </c>
      <c r="D9" s="25"/>
      <c r="E9" s="5"/>
      <c r="F9" s="56"/>
      <c r="G9" s="57">
        <v>7000</v>
      </c>
      <c r="H9" s="57">
        <v>12160</v>
      </c>
      <c r="I9" s="5">
        <v>6722.52</v>
      </c>
      <c r="J9" s="57"/>
      <c r="K9" s="58"/>
      <c r="L9" s="59"/>
      <c r="M9" s="60"/>
      <c r="N9" s="61"/>
    </row>
    <row r="10" spans="1:14" s="62" customFormat="1" ht="15" customHeight="1">
      <c r="A10" s="53"/>
      <c r="B10" s="54" t="s">
        <v>49</v>
      </c>
      <c r="C10" s="55">
        <f>33331.59</f>
        <v>33331.59</v>
      </c>
      <c r="D10" s="25"/>
      <c r="E10" s="5"/>
      <c r="F10" s="56">
        <v>10000</v>
      </c>
      <c r="G10" s="57">
        <v>9000</v>
      </c>
      <c r="H10" s="57"/>
      <c r="I10" s="5"/>
      <c r="J10" s="57"/>
      <c r="K10" s="58"/>
      <c r="L10" s="59"/>
      <c r="M10" s="60"/>
      <c r="N10" s="61"/>
    </row>
    <row r="11" spans="1:14" s="62" customFormat="1" ht="15" customHeight="1">
      <c r="A11" s="53"/>
      <c r="B11" s="54" t="s">
        <v>48</v>
      </c>
      <c r="C11" s="55">
        <f>29114.96</f>
        <v>29114.96</v>
      </c>
      <c r="D11" s="25"/>
      <c r="E11" s="5"/>
      <c r="F11" s="56"/>
      <c r="G11" s="57">
        <v>10000</v>
      </c>
      <c r="H11" s="57"/>
      <c r="I11" s="5"/>
      <c r="J11" s="57"/>
      <c r="K11" s="58"/>
      <c r="L11" s="59"/>
      <c r="M11" s="60"/>
      <c r="N11" s="61"/>
    </row>
    <row r="12" spans="1:14" s="62" customFormat="1" ht="15" customHeight="1">
      <c r="A12" s="63"/>
      <c r="B12" s="64" t="s">
        <v>51</v>
      </c>
      <c r="C12" s="65">
        <v>6467.46</v>
      </c>
      <c r="D12" s="66"/>
      <c r="E12" s="6"/>
      <c r="F12" s="67"/>
      <c r="G12" s="68"/>
      <c r="H12" s="68">
        <v>300</v>
      </c>
      <c r="I12" s="6"/>
      <c r="J12" s="68"/>
      <c r="K12" s="69"/>
      <c r="L12" s="70"/>
      <c r="M12" s="71"/>
      <c r="N12" s="61"/>
    </row>
    <row r="13" spans="1:14" s="62" customFormat="1" ht="15" customHeight="1">
      <c r="A13" s="63"/>
      <c r="B13" s="64" t="s">
        <v>52</v>
      </c>
      <c r="C13" s="65">
        <v>13450.06</v>
      </c>
      <c r="D13" s="66"/>
      <c r="E13" s="6"/>
      <c r="F13" s="67"/>
      <c r="G13" s="68"/>
      <c r="H13" s="68"/>
      <c r="I13" s="6"/>
      <c r="J13" s="68">
        <v>13483.82</v>
      </c>
      <c r="K13" s="69"/>
      <c r="L13" s="70"/>
      <c r="M13" s="71"/>
      <c r="N13" s="61"/>
    </row>
    <row r="14" spans="1:14" s="62" customFormat="1" ht="15" customHeight="1">
      <c r="A14" s="63"/>
      <c r="B14" s="64" t="s">
        <v>61</v>
      </c>
      <c r="C14" s="65"/>
      <c r="D14" s="66"/>
      <c r="E14" s="6">
        <v>7338.75</v>
      </c>
      <c r="F14" s="67"/>
      <c r="G14" s="68"/>
      <c r="H14" s="68"/>
      <c r="I14" s="6"/>
      <c r="J14" s="68"/>
      <c r="K14" s="69"/>
      <c r="L14" s="70"/>
      <c r="M14" s="71"/>
      <c r="N14" s="61"/>
    </row>
    <row r="15" spans="1:14" s="62" customFormat="1" ht="15" customHeight="1">
      <c r="A15" s="63"/>
      <c r="B15" s="64" t="s">
        <v>63</v>
      </c>
      <c r="C15" s="65"/>
      <c r="D15" s="66"/>
      <c r="E15" s="6"/>
      <c r="F15" s="67"/>
      <c r="G15" s="68"/>
      <c r="H15" s="68"/>
      <c r="I15" s="6"/>
      <c r="J15" s="68">
        <v>10000</v>
      </c>
      <c r="K15" s="69"/>
      <c r="L15" s="58"/>
      <c r="M15" s="72"/>
      <c r="N15" s="61"/>
    </row>
    <row r="16" spans="1:14" s="62" customFormat="1" ht="15" customHeight="1">
      <c r="A16" s="63"/>
      <c r="B16" s="64" t="s">
        <v>50</v>
      </c>
      <c r="C16" s="65">
        <v>4093.21</v>
      </c>
      <c r="D16" s="66"/>
      <c r="E16" s="6"/>
      <c r="F16" s="67"/>
      <c r="G16" s="68"/>
      <c r="H16" s="68">
        <v>22650</v>
      </c>
      <c r="I16" s="6"/>
      <c r="J16" s="68"/>
      <c r="K16" s="69"/>
      <c r="L16" s="70"/>
      <c r="M16" s="71"/>
      <c r="N16" s="61"/>
    </row>
    <row r="17" spans="1:14" s="62" customFormat="1" ht="15" customHeight="1">
      <c r="A17" s="63"/>
      <c r="B17" s="64" t="s">
        <v>15</v>
      </c>
      <c r="C17" s="65">
        <v>148.5</v>
      </c>
      <c r="D17" s="66"/>
      <c r="E17" s="6"/>
      <c r="F17" s="67"/>
      <c r="G17" s="68"/>
      <c r="H17" s="68">
        <v>200</v>
      </c>
      <c r="I17" s="6"/>
      <c r="J17" s="68"/>
      <c r="K17" s="69"/>
      <c r="L17" s="70"/>
      <c r="M17" s="71"/>
      <c r="N17" s="61"/>
    </row>
    <row r="18" spans="1:14" s="79" customFormat="1" ht="15.75" thickBot="1">
      <c r="A18" s="73"/>
      <c r="B18" s="44" t="s">
        <v>32</v>
      </c>
      <c r="C18" s="74">
        <f>SUM(C8:C17)</f>
        <v>107000.87</v>
      </c>
      <c r="D18" s="45">
        <f>SUM(E18:M18)</f>
        <v>134527.14</v>
      </c>
      <c r="E18" s="75">
        <f aca="true" t="shared" si="0" ref="E18:J18">SUM(E8:E17)</f>
        <v>27929.98</v>
      </c>
      <c r="F18" s="75">
        <f t="shared" si="0"/>
        <v>10000</v>
      </c>
      <c r="G18" s="75">
        <f t="shared" si="0"/>
        <v>26000</v>
      </c>
      <c r="H18" s="75">
        <f t="shared" si="0"/>
        <v>35310</v>
      </c>
      <c r="I18" s="75">
        <f t="shared" si="0"/>
        <v>6722.52</v>
      </c>
      <c r="J18" s="75">
        <f t="shared" si="0"/>
        <v>28564.64</v>
      </c>
      <c r="K18" s="75"/>
      <c r="L18" s="76"/>
      <c r="M18" s="77"/>
      <c r="N18" s="78"/>
    </row>
    <row r="19" spans="1:14" s="79" customFormat="1" ht="15.75" thickTop="1">
      <c r="A19" s="41" t="s">
        <v>16</v>
      </c>
      <c r="B19" s="15" t="s">
        <v>24</v>
      </c>
      <c r="C19" s="16" t="s">
        <v>3</v>
      </c>
      <c r="D19" s="17" t="s">
        <v>10</v>
      </c>
      <c r="E19" s="18" t="s">
        <v>28</v>
      </c>
      <c r="F19" s="18" t="s">
        <v>27</v>
      </c>
      <c r="G19" s="18" t="s">
        <v>43</v>
      </c>
      <c r="H19" s="18" t="s">
        <v>29</v>
      </c>
      <c r="I19" s="18" t="s">
        <v>5</v>
      </c>
      <c r="J19" s="18" t="s">
        <v>6</v>
      </c>
      <c r="K19" s="18" t="s">
        <v>30</v>
      </c>
      <c r="L19" s="20" t="s">
        <v>62</v>
      </c>
      <c r="M19" s="21" t="s">
        <v>23</v>
      </c>
      <c r="N19" s="78"/>
    </row>
    <row r="20" spans="1:14" s="86" customFormat="1" ht="15">
      <c r="A20" s="23"/>
      <c r="B20" s="24"/>
      <c r="C20" s="25"/>
      <c r="D20" s="80"/>
      <c r="E20" s="81"/>
      <c r="F20" s="82"/>
      <c r="G20" s="82"/>
      <c r="H20" s="82"/>
      <c r="I20" s="81"/>
      <c r="J20" s="81"/>
      <c r="K20" s="82"/>
      <c r="L20" s="83"/>
      <c r="M20" s="84"/>
      <c r="N20" s="85"/>
    </row>
    <row r="21" spans="1:14" s="90" customFormat="1" ht="15.75" thickBot="1">
      <c r="A21" s="87"/>
      <c r="B21" s="44" t="s">
        <v>32</v>
      </c>
      <c r="C21" s="45">
        <f>C20</f>
        <v>0</v>
      </c>
      <c r="D21" s="45">
        <f>SUM(E21:M21)</f>
        <v>0</v>
      </c>
      <c r="E21" s="75"/>
      <c r="F21" s="75"/>
      <c r="G21" s="75"/>
      <c r="H21" s="75"/>
      <c r="I21" s="75"/>
      <c r="J21" s="75"/>
      <c r="K21" s="75"/>
      <c r="L21" s="76"/>
      <c r="M21" s="88"/>
      <c r="N21" s="89"/>
    </row>
    <row r="22" spans="1:14" s="90" customFormat="1" ht="15.75" thickTop="1">
      <c r="A22" s="41" t="s">
        <v>17</v>
      </c>
      <c r="B22" s="15" t="s">
        <v>18</v>
      </c>
      <c r="C22" s="16" t="s">
        <v>3</v>
      </c>
      <c r="D22" s="17" t="s">
        <v>4</v>
      </c>
      <c r="E22" s="18" t="s">
        <v>28</v>
      </c>
      <c r="F22" s="18" t="s">
        <v>27</v>
      </c>
      <c r="G22" s="18" t="s">
        <v>43</v>
      </c>
      <c r="H22" s="18" t="s">
        <v>29</v>
      </c>
      <c r="I22" s="18" t="s">
        <v>5</v>
      </c>
      <c r="J22" s="18" t="s">
        <v>6</v>
      </c>
      <c r="K22" s="18" t="s">
        <v>30</v>
      </c>
      <c r="L22" s="20" t="s">
        <v>62</v>
      </c>
      <c r="M22" s="21" t="s">
        <v>23</v>
      </c>
      <c r="N22" s="89"/>
    </row>
    <row r="23" spans="1:14" s="96" customFormat="1" ht="15">
      <c r="A23" s="91"/>
      <c r="B23" s="7" t="s">
        <v>82</v>
      </c>
      <c r="C23" s="92">
        <v>290</v>
      </c>
      <c r="D23" s="93"/>
      <c r="E23" s="94"/>
      <c r="F23" s="58"/>
      <c r="G23" s="58"/>
      <c r="H23" s="58"/>
      <c r="I23" s="58"/>
      <c r="J23" s="58"/>
      <c r="K23" s="58"/>
      <c r="L23" s="59"/>
      <c r="M23" s="60"/>
      <c r="N23" s="95"/>
    </row>
    <row r="24" spans="1:14" s="96" customFormat="1" ht="15">
      <c r="A24" s="97"/>
      <c r="B24" s="7" t="s">
        <v>83</v>
      </c>
      <c r="C24" s="98">
        <v>135750</v>
      </c>
      <c r="D24" s="99"/>
      <c r="E24" s="100"/>
      <c r="F24" s="69"/>
      <c r="G24" s="69"/>
      <c r="H24" s="69"/>
      <c r="I24" s="69"/>
      <c r="J24" s="69"/>
      <c r="K24" s="69"/>
      <c r="L24" s="70"/>
      <c r="M24" s="60"/>
      <c r="N24" s="95"/>
    </row>
    <row r="25" spans="1:14" s="96" customFormat="1" ht="15">
      <c r="A25" s="97"/>
      <c r="B25" s="7" t="s">
        <v>84</v>
      </c>
      <c r="C25" s="98">
        <v>28600</v>
      </c>
      <c r="D25" s="99"/>
      <c r="E25" s="100"/>
      <c r="F25" s="69"/>
      <c r="G25" s="69"/>
      <c r="H25" s="69"/>
      <c r="I25" s="69"/>
      <c r="J25" s="69"/>
      <c r="K25" s="69"/>
      <c r="L25" s="70"/>
      <c r="M25" s="60"/>
      <c r="N25" s="95"/>
    </row>
    <row r="26" spans="1:14" s="96" customFormat="1" ht="15">
      <c r="A26" s="97"/>
      <c r="B26" s="7" t="s">
        <v>85</v>
      </c>
      <c r="C26" s="98">
        <v>16370</v>
      </c>
      <c r="D26" s="99"/>
      <c r="E26" s="100"/>
      <c r="F26" s="69"/>
      <c r="G26" s="69"/>
      <c r="H26" s="69"/>
      <c r="I26" s="69"/>
      <c r="J26" s="69"/>
      <c r="K26" s="69"/>
      <c r="L26" s="70"/>
      <c r="M26" s="60"/>
      <c r="N26" s="95"/>
    </row>
    <row r="27" spans="1:14" s="96" customFormat="1" ht="15">
      <c r="A27" s="97"/>
      <c r="B27" s="7" t="s">
        <v>86</v>
      </c>
      <c r="C27" s="98">
        <v>34660</v>
      </c>
      <c r="D27" s="99"/>
      <c r="E27" s="100"/>
      <c r="F27" s="69"/>
      <c r="G27" s="69"/>
      <c r="H27" s="69"/>
      <c r="I27" s="69"/>
      <c r="J27" s="69"/>
      <c r="K27" s="69"/>
      <c r="L27" s="70"/>
      <c r="M27" s="60"/>
      <c r="N27" s="95"/>
    </row>
    <row r="28" spans="1:14" s="96" customFormat="1" ht="15">
      <c r="A28" s="97"/>
      <c r="B28" s="7" t="s">
        <v>87</v>
      </c>
      <c r="C28" s="98">
        <v>1500</v>
      </c>
      <c r="D28" s="99"/>
      <c r="E28" s="100"/>
      <c r="F28" s="69"/>
      <c r="G28" s="69"/>
      <c r="H28" s="69"/>
      <c r="I28" s="69"/>
      <c r="J28" s="69"/>
      <c r="K28" s="69"/>
      <c r="L28" s="70"/>
      <c r="M28" s="60"/>
      <c r="N28" s="95"/>
    </row>
    <row r="29" spans="1:14" s="96" customFormat="1" ht="15">
      <c r="A29" s="97"/>
      <c r="B29" s="7" t="s">
        <v>88</v>
      </c>
      <c r="C29" s="98">
        <v>7650</v>
      </c>
      <c r="D29" s="99"/>
      <c r="E29" s="100"/>
      <c r="F29" s="69"/>
      <c r="G29" s="69"/>
      <c r="H29" s="69"/>
      <c r="I29" s="69"/>
      <c r="J29" s="69"/>
      <c r="K29" s="69"/>
      <c r="L29" s="70"/>
      <c r="M29" s="60"/>
      <c r="N29" s="95"/>
    </row>
    <row r="30" spans="1:14" s="96" customFormat="1" ht="15">
      <c r="A30" s="97"/>
      <c r="B30" s="7" t="s">
        <v>89</v>
      </c>
      <c r="C30" s="98">
        <v>700</v>
      </c>
      <c r="D30" s="99"/>
      <c r="E30" s="100"/>
      <c r="F30" s="69"/>
      <c r="G30" s="69"/>
      <c r="H30" s="69"/>
      <c r="I30" s="69"/>
      <c r="J30" s="69"/>
      <c r="K30" s="69"/>
      <c r="L30" s="70"/>
      <c r="M30" s="60"/>
      <c r="N30" s="95"/>
    </row>
    <row r="31" spans="1:14" s="96" customFormat="1" ht="15">
      <c r="A31" s="97"/>
      <c r="B31" s="7" t="s">
        <v>90</v>
      </c>
      <c r="C31" s="98">
        <v>32140</v>
      </c>
      <c r="D31" s="99"/>
      <c r="E31" s="100"/>
      <c r="F31" s="69"/>
      <c r="G31" s="69"/>
      <c r="H31" s="69"/>
      <c r="I31" s="69"/>
      <c r="J31" s="69"/>
      <c r="K31" s="69"/>
      <c r="L31" s="70"/>
      <c r="M31" s="60"/>
      <c r="N31" s="95"/>
    </row>
    <row r="32" spans="1:14" s="96" customFormat="1" ht="15">
      <c r="A32" s="97"/>
      <c r="B32" s="7" t="s">
        <v>91</v>
      </c>
      <c r="C32" s="98">
        <v>9009</v>
      </c>
      <c r="D32" s="99"/>
      <c r="E32" s="100"/>
      <c r="F32" s="69"/>
      <c r="G32" s="69"/>
      <c r="H32" s="69"/>
      <c r="I32" s="69"/>
      <c r="J32" s="69"/>
      <c r="K32" s="69"/>
      <c r="L32" s="70"/>
      <c r="M32" s="60"/>
      <c r="N32" s="95"/>
    </row>
    <row r="33" spans="1:14" s="96" customFormat="1" ht="15">
      <c r="A33" s="97"/>
      <c r="B33" s="7" t="s">
        <v>92</v>
      </c>
      <c r="C33" s="98">
        <v>5495</v>
      </c>
      <c r="D33" s="99"/>
      <c r="E33" s="100"/>
      <c r="F33" s="69"/>
      <c r="G33" s="69"/>
      <c r="H33" s="69"/>
      <c r="I33" s="69"/>
      <c r="J33" s="69"/>
      <c r="K33" s="69"/>
      <c r="L33" s="70"/>
      <c r="M33" s="60"/>
      <c r="N33" s="95"/>
    </row>
    <row r="34" spans="1:14" s="96" customFormat="1" ht="15">
      <c r="A34" s="97"/>
      <c r="B34" s="7" t="s">
        <v>93</v>
      </c>
      <c r="C34" s="98">
        <v>1500</v>
      </c>
      <c r="D34" s="99"/>
      <c r="E34" s="100"/>
      <c r="F34" s="69"/>
      <c r="G34" s="69"/>
      <c r="H34" s="69"/>
      <c r="I34" s="69"/>
      <c r="J34" s="69"/>
      <c r="K34" s="69"/>
      <c r="L34" s="70"/>
      <c r="M34" s="60"/>
      <c r="N34" s="95"/>
    </row>
    <row r="35" spans="1:14" s="96" customFormat="1" ht="15">
      <c r="A35" s="97"/>
      <c r="B35" s="7" t="s">
        <v>94</v>
      </c>
      <c r="C35" s="98">
        <v>1200</v>
      </c>
      <c r="D35" s="99"/>
      <c r="E35" s="100"/>
      <c r="F35" s="69"/>
      <c r="G35" s="69"/>
      <c r="H35" s="69"/>
      <c r="I35" s="69"/>
      <c r="J35" s="69"/>
      <c r="K35" s="69"/>
      <c r="L35" s="70"/>
      <c r="M35" s="60"/>
      <c r="N35" s="95"/>
    </row>
    <row r="36" spans="1:14" s="96" customFormat="1" ht="15">
      <c r="A36" s="97"/>
      <c r="B36" s="7" t="s">
        <v>95</v>
      </c>
      <c r="C36" s="98">
        <v>60000</v>
      </c>
      <c r="D36" s="99"/>
      <c r="E36" s="100"/>
      <c r="F36" s="69"/>
      <c r="G36" s="69"/>
      <c r="H36" s="69"/>
      <c r="I36" s="69"/>
      <c r="J36" s="69"/>
      <c r="K36" s="69"/>
      <c r="L36" s="70"/>
      <c r="M36" s="60"/>
      <c r="N36" s="95"/>
    </row>
    <row r="37" spans="1:14" s="96" customFormat="1" ht="15">
      <c r="A37" s="97"/>
      <c r="B37" s="7" t="s">
        <v>96</v>
      </c>
      <c r="C37" s="98">
        <v>2500</v>
      </c>
      <c r="D37" s="99"/>
      <c r="E37" s="100"/>
      <c r="F37" s="69"/>
      <c r="G37" s="69"/>
      <c r="H37" s="69"/>
      <c r="I37" s="69"/>
      <c r="J37" s="69"/>
      <c r="K37" s="69"/>
      <c r="L37" s="70"/>
      <c r="M37" s="60"/>
      <c r="N37" s="95"/>
    </row>
    <row r="38" spans="1:14" s="96" customFormat="1" ht="15">
      <c r="A38" s="97"/>
      <c r="B38" s="7" t="s">
        <v>97</v>
      </c>
      <c r="C38" s="98">
        <v>5600</v>
      </c>
      <c r="D38" s="99"/>
      <c r="E38" s="100"/>
      <c r="F38" s="69"/>
      <c r="G38" s="69"/>
      <c r="H38" s="69"/>
      <c r="I38" s="69"/>
      <c r="J38" s="69"/>
      <c r="K38" s="69"/>
      <c r="L38" s="70"/>
      <c r="M38" s="60"/>
      <c r="N38" s="95"/>
    </row>
    <row r="39" spans="1:14" s="96" customFormat="1" ht="15">
      <c r="A39" s="97"/>
      <c r="B39" s="7" t="s">
        <v>98</v>
      </c>
      <c r="C39" s="98">
        <v>250</v>
      </c>
      <c r="D39" s="99"/>
      <c r="E39" s="100"/>
      <c r="F39" s="69"/>
      <c r="G39" s="69"/>
      <c r="H39" s="69"/>
      <c r="I39" s="69"/>
      <c r="J39" s="69"/>
      <c r="K39" s="69"/>
      <c r="L39" s="70"/>
      <c r="M39" s="60"/>
      <c r="N39" s="95"/>
    </row>
    <row r="40" spans="1:14" s="96" customFormat="1" ht="15">
      <c r="A40" s="97"/>
      <c r="B40" s="7" t="s">
        <v>99</v>
      </c>
      <c r="C40" s="98">
        <v>1875</v>
      </c>
      <c r="D40" s="99"/>
      <c r="E40" s="100"/>
      <c r="F40" s="69"/>
      <c r="G40" s="69"/>
      <c r="H40" s="69"/>
      <c r="I40" s="69"/>
      <c r="J40" s="69"/>
      <c r="K40" s="69"/>
      <c r="L40" s="70"/>
      <c r="M40" s="60"/>
      <c r="N40" s="95"/>
    </row>
    <row r="41" spans="1:14" s="96" customFormat="1" ht="15">
      <c r="A41" s="97"/>
      <c r="B41" s="7" t="s">
        <v>100</v>
      </c>
      <c r="C41" s="98">
        <v>66000</v>
      </c>
      <c r="D41" s="99"/>
      <c r="E41" s="100"/>
      <c r="F41" s="69"/>
      <c r="G41" s="69"/>
      <c r="H41" s="69"/>
      <c r="I41" s="69"/>
      <c r="J41" s="69"/>
      <c r="K41" s="69"/>
      <c r="L41" s="70"/>
      <c r="M41" s="60"/>
      <c r="N41" s="95"/>
    </row>
    <row r="42" spans="1:14" s="96" customFormat="1" ht="15">
      <c r="A42" s="97"/>
      <c r="B42" s="7" t="s">
        <v>101</v>
      </c>
      <c r="C42" s="98">
        <v>40</v>
      </c>
      <c r="D42" s="99"/>
      <c r="E42" s="100"/>
      <c r="F42" s="69"/>
      <c r="G42" s="69"/>
      <c r="H42" s="69"/>
      <c r="I42" s="69"/>
      <c r="J42" s="69"/>
      <c r="K42" s="69"/>
      <c r="L42" s="70"/>
      <c r="M42" s="60"/>
      <c r="N42" s="95"/>
    </row>
    <row r="43" spans="1:14" s="96" customFormat="1" ht="15">
      <c r="A43" s="97"/>
      <c r="B43" s="7" t="s">
        <v>102</v>
      </c>
      <c r="C43" s="98">
        <v>5800</v>
      </c>
      <c r="D43" s="99"/>
      <c r="E43" s="100"/>
      <c r="F43" s="69"/>
      <c r="G43" s="69"/>
      <c r="H43" s="69"/>
      <c r="I43" s="69"/>
      <c r="J43" s="69"/>
      <c r="K43" s="69"/>
      <c r="L43" s="70"/>
      <c r="M43" s="60"/>
      <c r="N43" s="95"/>
    </row>
    <row r="44" spans="1:14" s="107" customFormat="1" ht="15.75" thickBot="1">
      <c r="A44" s="101"/>
      <c r="B44" s="44" t="s">
        <v>32</v>
      </c>
      <c r="C44" s="102">
        <v>416929</v>
      </c>
      <c r="D44" s="45">
        <f>SUM(E44:M44)</f>
        <v>416929</v>
      </c>
      <c r="E44" s="103">
        <v>273664</v>
      </c>
      <c r="F44" s="103"/>
      <c r="G44" s="103"/>
      <c r="H44" s="103"/>
      <c r="I44" s="103"/>
      <c r="J44" s="103"/>
      <c r="K44" s="103"/>
      <c r="L44" s="104"/>
      <c r="M44" s="105">
        <v>143265</v>
      </c>
      <c r="N44" s="106"/>
    </row>
    <row r="45" spans="1:14" ht="15.75" thickTop="1">
      <c r="A45" s="41" t="s">
        <v>19</v>
      </c>
      <c r="B45" s="15" t="s">
        <v>25</v>
      </c>
      <c r="C45" s="16" t="s">
        <v>3</v>
      </c>
      <c r="D45" s="17" t="s">
        <v>10</v>
      </c>
      <c r="E45" s="18" t="s">
        <v>28</v>
      </c>
      <c r="F45" s="18" t="s">
        <v>27</v>
      </c>
      <c r="G45" s="18" t="s">
        <v>43</v>
      </c>
      <c r="H45" s="18" t="s">
        <v>29</v>
      </c>
      <c r="I45" s="18" t="s">
        <v>5</v>
      </c>
      <c r="J45" s="18" t="s">
        <v>6</v>
      </c>
      <c r="K45" s="18" t="s">
        <v>30</v>
      </c>
      <c r="L45" s="20" t="s">
        <v>62</v>
      </c>
      <c r="M45" s="21" t="s">
        <v>23</v>
      </c>
      <c r="N45" s="12"/>
    </row>
    <row r="46" spans="1:14" s="9" customFormat="1" ht="15">
      <c r="A46" s="42"/>
      <c r="B46" s="108" t="s">
        <v>103</v>
      </c>
      <c r="C46" s="109">
        <v>3040.31</v>
      </c>
      <c r="D46" s="80"/>
      <c r="E46" s="94"/>
      <c r="F46" s="58"/>
      <c r="G46" s="58"/>
      <c r="H46" s="58"/>
      <c r="I46" s="58"/>
      <c r="J46" s="58"/>
      <c r="K46" s="58"/>
      <c r="L46" s="59"/>
      <c r="M46" s="60"/>
      <c r="N46" s="10"/>
    </row>
    <row r="47" spans="1:14" s="9" customFormat="1" ht="30">
      <c r="A47" s="110"/>
      <c r="B47" s="111" t="s">
        <v>104</v>
      </c>
      <c r="C47" s="112">
        <v>8652.5</v>
      </c>
      <c r="D47" s="113"/>
      <c r="E47" s="100"/>
      <c r="F47" s="69"/>
      <c r="G47" s="69"/>
      <c r="H47" s="69"/>
      <c r="I47" s="69"/>
      <c r="J47" s="69"/>
      <c r="K47" s="69"/>
      <c r="L47" s="70"/>
      <c r="M47" s="71"/>
      <c r="N47" s="10"/>
    </row>
    <row r="48" spans="1:14" s="9" customFormat="1" ht="30">
      <c r="A48" s="110"/>
      <c r="B48" s="111" t="s">
        <v>105</v>
      </c>
      <c r="C48" s="112">
        <v>4550</v>
      </c>
      <c r="D48" s="113"/>
      <c r="E48" s="100"/>
      <c r="F48" s="69"/>
      <c r="G48" s="69"/>
      <c r="H48" s="69"/>
      <c r="I48" s="69"/>
      <c r="J48" s="69"/>
      <c r="K48" s="69"/>
      <c r="L48" s="70"/>
      <c r="M48" s="71"/>
      <c r="N48" s="10"/>
    </row>
    <row r="49" spans="1:14" s="9" customFormat="1" ht="30">
      <c r="A49" s="110"/>
      <c r="B49" s="111" t="s">
        <v>106</v>
      </c>
      <c r="C49" s="112">
        <v>8581.69</v>
      </c>
      <c r="D49" s="113"/>
      <c r="E49" s="100"/>
      <c r="F49" s="69"/>
      <c r="G49" s="69"/>
      <c r="H49" s="69"/>
      <c r="I49" s="69"/>
      <c r="J49" s="69"/>
      <c r="K49" s="69"/>
      <c r="L49" s="70"/>
      <c r="M49" s="71"/>
      <c r="N49" s="10"/>
    </row>
    <row r="50" spans="1:14" s="9" customFormat="1" ht="30">
      <c r="A50" s="110"/>
      <c r="B50" s="111" t="s">
        <v>107</v>
      </c>
      <c r="C50" s="112">
        <v>4903.82</v>
      </c>
      <c r="D50" s="113"/>
      <c r="E50" s="100"/>
      <c r="F50" s="69"/>
      <c r="G50" s="69"/>
      <c r="H50" s="69"/>
      <c r="I50" s="69"/>
      <c r="J50" s="69"/>
      <c r="K50" s="69"/>
      <c r="L50" s="70"/>
      <c r="M50" s="71"/>
      <c r="N50" s="10"/>
    </row>
    <row r="51" spans="1:14" s="9" customFormat="1" ht="30">
      <c r="A51" s="110"/>
      <c r="B51" s="111" t="s">
        <v>108</v>
      </c>
      <c r="C51" s="112">
        <v>6417.9</v>
      </c>
      <c r="D51" s="113"/>
      <c r="E51" s="100"/>
      <c r="F51" s="69"/>
      <c r="G51" s="69"/>
      <c r="H51" s="69"/>
      <c r="I51" s="69"/>
      <c r="J51" s="69"/>
      <c r="K51" s="69"/>
      <c r="L51" s="70"/>
      <c r="M51" s="71"/>
      <c r="N51" s="10"/>
    </row>
    <row r="52" spans="1:14" s="9" customFormat="1" ht="30">
      <c r="A52" s="110"/>
      <c r="B52" s="111" t="s">
        <v>109</v>
      </c>
      <c r="C52" s="112">
        <v>247500</v>
      </c>
      <c r="D52" s="113"/>
      <c r="E52" s="100"/>
      <c r="F52" s="69"/>
      <c r="G52" s="69"/>
      <c r="H52" s="69"/>
      <c r="I52" s="69"/>
      <c r="J52" s="69"/>
      <c r="K52" s="69"/>
      <c r="L52" s="70"/>
      <c r="M52" s="71"/>
      <c r="N52" s="10"/>
    </row>
    <row r="53" spans="1:14" s="9" customFormat="1" ht="15">
      <c r="A53" s="110"/>
      <c r="B53" s="111" t="s">
        <v>110</v>
      </c>
      <c r="C53" s="112">
        <v>5356.88</v>
      </c>
      <c r="D53" s="113"/>
      <c r="E53" s="100"/>
      <c r="F53" s="69"/>
      <c r="G53" s="69"/>
      <c r="H53" s="69"/>
      <c r="I53" s="69"/>
      <c r="J53" s="69"/>
      <c r="K53" s="69"/>
      <c r="L53" s="70"/>
      <c r="M53" s="71"/>
      <c r="N53" s="10"/>
    </row>
    <row r="54" spans="1:14" ht="15.75" thickBot="1">
      <c r="A54" s="114"/>
      <c r="B54" s="44" t="s">
        <v>32</v>
      </c>
      <c r="C54" s="115">
        <f>SUM(C46:C53)</f>
        <v>289003.1</v>
      </c>
      <c r="D54" s="45">
        <f>SUM(E54:M54)</f>
        <v>895504.44</v>
      </c>
      <c r="E54" s="116">
        <v>707504.44</v>
      </c>
      <c r="F54" s="116"/>
      <c r="G54" s="116"/>
      <c r="H54" s="116"/>
      <c r="I54" s="116"/>
      <c r="J54" s="116"/>
      <c r="K54" s="116"/>
      <c r="L54" s="117">
        <v>148000</v>
      </c>
      <c r="M54" s="88">
        <v>40000</v>
      </c>
      <c r="N54" s="12"/>
    </row>
    <row r="55" spans="1:13" s="9" customFormat="1" ht="15.75" thickTop="1">
      <c r="A55" s="41" t="s">
        <v>21</v>
      </c>
      <c r="B55" s="15" t="s">
        <v>20</v>
      </c>
      <c r="C55" s="16" t="s">
        <v>3</v>
      </c>
      <c r="D55" s="17" t="s">
        <v>10</v>
      </c>
      <c r="E55" s="18" t="s">
        <v>28</v>
      </c>
      <c r="F55" s="18" t="s">
        <v>27</v>
      </c>
      <c r="G55" s="18" t="s">
        <v>43</v>
      </c>
      <c r="H55" s="18" t="s">
        <v>29</v>
      </c>
      <c r="I55" s="18" t="s">
        <v>5</v>
      </c>
      <c r="J55" s="18" t="s">
        <v>6</v>
      </c>
      <c r="K55" s="18" t="s">
        <v>30</v>
      </c>
      <c r="L55" s="20" t="s">
        <v>62</v>
      </c>
      <c r="M55" s="21" t="s">
        <v>23</v>
      </c>
    </row>
    <row r="56" spans="1:14" s="9" customFormat="1" ht="15">
      <c r="A56" s="91"/>
      <c r="B56" s="118"/>
      <c r="C56" s="119"/>
      <c r="D56" s="93"/>
      <c r="E56" s="1"/>
      <c r="F56" s="1"/>
      <c r="G56" s="1"/>
      <c r="H56" s="1"/>
      <c r="I56" s="1"/>
      <c r="J56" s="1"/>
      <c r="K56" s="1"/>
      <c r="L56" s="120"/>
      <c r="M56" s="121"/>
      <c r="N56" s="10"/>
    </row>
    <row r="57" spans="1:13" ht="15.75" thickBot="1">
      <c r="A57" s="87"/>
      <c r="B57" s="44" t="s">
        <v>32</v>
      </c>
      <c r="C57" s="45">
        <f>SUM(C56:C56)</f>
        <v>0</v>
      </c>
      <c r="D57" s="45">
        <f>SUM(E57:M57)</f>
        <v>58457.88</v>
      </c>
      <c r="E57" s="122">
        <v>58457.88</v>
      </c>
      <c r="F57" s="122"/>
      <c r="G57" s="122"/>
      <c r="H57" s="122"/>
      <c r="I57" s="122"/>
      <c r="J57" s="122"/>
      <c r="K57" s="122"/>
      <c r="L57" s="123"/>
      <c r="M57" s="88"/>
    </row>
    <row r="58" spans="1:14" ht="15.75" thickTop="1">
      <c r="A58" s="41" t="s">
        <v>22</v>
      </c>
      <c r="B58" s="15" t="s">
        <v>45</v>
      </c>
      <c r="C58" s="16" t="s">
        <v>3</v>
      </c>
      <c r="D58" s="17" t="s">
        <v>10</v>
      </c>
      <c r="E58" s="18" t="s">
        <v>28</v>
      </c>
      <c r="F58" s="18" t="s">
        <v>27</v>
      </c>
      <c r="G58" s="18" t="s">
        <v>43</v>
      </c>
      <c r="H58" s="18" t="s">
        <v>29</v>
      </c>
      <c r="I58" s="18" t="s">
        <v>5</v>
      </c>
      <c r="J58" s="18" t="s">
        <v>6</v>
      </c>
      <c r="K58" s="18" t="s">
        <v>30</v>
      </c>
      <c r="L58" s="20" t="s">
        <v>62</v>
      </c>
      <c r="M58" s="21" t="s">
        <v>23</v>
      </c>
      <c r="N58" s="12"/>
    </row>
    <row r="59" spans="1:14" ht="15">
      <c r="A59" s="91"/>
      <c r="B59" s="54" t="s">
        <v>111</v>
      </c>
      <c r="C59" s="25">
        <v>17832</v>
      </c>
      <c r="D59" s="93"/>
      <c r="L59" s="120"/>
      <c r="M59" s="121"/>
      <c r="N59" s="12"/>
    </row>
    <row r="60" spans="1:13" ht="15.75" thickBot="1">
      <c r="A60" s="87"/>
      <c r="B60" s="44" t="s">
        <v>32</v>
      </c>
      <c r="C60" s="45">
        <f>C59</f>
        <v>17832</v>
      </c>
      <c r="D60" s="45">
        <f>SUM(E60:M60)</f>
        <v>29572.88</v>
      </c>
      <c r="E60" s="122">
        <v>29572.88</v>
      </c>
      <c r="F60" s="122"/>
      <c r="G60" s="122"/>
      <c r="H60" s="122"/>
      <c r="I60" s="122"/>
      <c r="J60" s="122"/>
      <c r="K60" s="122"/>
      <c r="L60" s="123"/>
      <c r="M60" s="88"/>
    </row>
    <row r="61" spans="1:13" s="9" customFormat="1" ht="15.75" thickTop="1">
      <c r="A61" s="41" t="s">
        <v>31</v>
      </c>
      <c r="B61" s="15" t="s">
        <v>26</v>
      </c>
      <c r="C61" s="16" t="s">
        <v>3</v>
      </c>
      <c r="D61" s="17" t="s">
        <v>4</v>
      </c>
      <c r="E61" s="18" t="s">
        <v>28</v>
      </c>
      <c r="F61" s="18" t="s">
        <v>27</v>
      </c>
      <c r="G61" s="18" t="s">
        <v>43</v>
      </c>
      <c r="H61" s="18" t="s">
        <v>29</v>
      </c>
      <c r="I61" s="18" t="s">
        <v>5</v>
      </c>
      <c r="J61" s="18" t="s">
        <v>6</v>
      </c>
      <c r="K61" s="18" t="s">
        <v>30</v>
      </c>
      <c r="L61" s="20" t="s">
        <v>62</v>
      </c>
      <c r="M61" s="21" t="s">
        <v>23</v>
      </c>
    </row>
    <row r="62" spans="1:13" s="9" customFormat="1" ht="15">
      <c r="A62" s="124"/>
      <c r="B62" s="125" t="s">
        <v>44</v>
      </c>
      <c r="C62" s="126">
        <v>1</v>
      </c>
      <c r="D62" s="127"/>
      <c r="E62" s="128"/>
      <c r="F62" s="128"/>
      <c r="G62" s="128"/>
      <c r="H62" s="128"/>
      <c r="I62" s="128"/>
      <c r="J62" s="128"/>
      <c r="K62" s="128"/>
      <c r="L62" s="129"/>
      <c r="M62" s="130"/>
    </row>
    <row r="63" spans="1:13" s="9" customFormat="1" ht="15">
      <c r="A63" s="131" t="s">
        <v>37</v>
      </c>
      <c r="B63" s="24" t="s">
        <v>38</v>
      </c>
      <c r="C63" s="80">
        <v>92583.7</v>
      </c>
      <c r="D63" s="80"/>
      <c r="E63" s="128"/>
      <c r="F63" s="128"/>
      <c r="G63" s="128"/>
      <c r="H63" s="128"/>
      <c r="I63" s="128"/>
      <c r="J63" s="128"/>
      <c r="K63" s="128"/>
      <c r="L63" s="129"/>
      <c r="M63" s="130"/>
    </row>
    <row r="64" spans="1:13" s="9" customFormat="1" ht="15">
      <c r="A64" s="131" t="s">
        <v>39</v>
      </c>
      <c r="B64" s="24" t="s">
        <v>40</v>
      </c>
      <c r="C64" s="80">
        <v>15276.31</v>
      </c>
      <c r="D64" s="80"/>
      <c r="E64" s="128"/>
      <c r="F64" s="128"/>
      <c r="G64" s="128"/>
      <c r="H64" s="128"/>
      <c r="I64" s="128"/>
      <c r="J64" s="128"/>
      <c r="K64" s="128"/>
      <c r="L64" s="129"/>
      <c r="M64" s="130"/>
    </row>
    <row r="65" spans="1:13" s="9" customFormat="1" ht="15">
      <c r="A65" s="131" t="s">
        <v>53</v>
      </c>
      <c r="B65" s="24" t="s">
        <v>54</v>
      </c>
      <c r="C65" s="80">
        <v>6106.27</v>
      </c>
      <c r="D65" s="80"/>
      <c r="E65" s="128"/>
      <c r="F65" s="128"/>
      <c r="G65" s="128"/>
      <c r="H65" s="128"/>
      <c r="I65" s="128"/>
      <c r="J65" s="128"/>
      <c r="K65" s="128"/>
      <c r="L65" s="129"/>
      <c r="M65" s="130"/>
    </row>
    <row r="66" spans="1:13" s="9" customFormat="1" ht="15">
      <c r="A66" s="131" t="s">
        <v>33</v>
      </c>
      <c r="B66" s="24" t="s">
        <v>11</v>
      </c>
      <c r="C66" s="80">
        <v>8979.57</v>
      </c>
      <c r="D66" s="80"/>
      <c r="E66" s="128"/>
      <c r="F66" s="128"/>
      <c r="G66" s="128"/>
      <c r="H66" s="128"/>
      <c r="I66" s="128"/>
      <c r="J66" s="128"/>
      <c r="K66" s="128"/>
      <c r="L66" s="129"/>
      <c r="M66" s="130"/>
    </row>
    <row r="67" spans="1:14" s="9" customFormat="1" ht="15">
      <c r="A67" s="131" t="s">
        <v>55</v>
      </c>
      <c r="B67" s="24" t="s">
        <v>58</v>
      </c>
      <c r="C67" s="80">
        <v>4070</v>
      </c>
      <c r="D67" s="80"/>
      <c r="E67" s="128"/>
      <c r="F67" s="128"/>
      <c r="G67" s="128"/>
      <c r="H67" s="128"/>
      <c r="I67" s="128"/>
      <c r="J67" s="128"/>
      <c r="K67" s="128"/>
      <c r="L67" s="129"/>
      <c r="M67" s="130"/>
      <c r="N67" s="10"/>
    </row>
    <row r="68" spans="1:14" s="9" customFormat="1" ht="15">
      <c r="A68" s="131" t="s">
        <v>56</v>
      </c>
      <c r="B68" s="24" t="s">
        <v>59</v>
      </c>
      <c r="C68" s="80">
        <v>46875</v>
      </c>
      <c r="D68" s="80"/>
      <c r="E68" s="128"/>
      <c r="F68" s="128"/>
      <c r="G68" s="128"/>
      <c r="H68" s="128"/>
      <c r="I68" s="128"/>
      <c r="J68" s="128"/>
      <c r="K68" s="128"/>
      <c r="L68" s="129"/>
      <c r="M68" s="130"/>
      <c r="N68" s="10"/>
    </row>
    <row r="69" spans="1:14" s="9" customFormat="1" ht="15">
      <c r="A69" s="131" t="s">
        <v>34</v>
      </c>
      <c r="B69" s="24" t="s">
        <v>12</v>
      </c>
      <c r="C69" s="80">
        <v>328722.42</v>
      </c>
      <c r="D69" s="80"/>
      <c r="E69" s="128"/>
      <c r="F69" s="128"/>
      <c r="G69" s="128"/>
      <c r="H69" s="128"/>
      <c r="I69" s="128"/>
      <c r="J69" s="128"/>
      <c r="K69" s="128"/>
      <c r="L69" s="129"/>
      <c r="M69" s="130"/>
      <c r="N69" s="10"/>
    </row>
    <row r="70" spans="1:13" s="2" customFormat="1" ht="15">
      <c r="A70" s="132" t="s">
        <v>57</v>
      </c>
      <c r="B70" s="133" t="s">
        <v>60</v>
      </c>
      <c r="C70" s="113">
        <v>12090.42</v>
      </c>
      <c r="D70" s="113"/>
      <c r="E70" s="134"/>
      <c r="F70" s="134"/>
      <c r="G70" s="134"/>
      <c r="H70" s="134"/>
      <c r="I70" s="134"/>
      <c r="J70" s="134"/>
      <c r="K70" s="134"/>
      <c r="L70" s="135"/>
      <c r="M70" s="136"/>
    </row>
    <row r="71" spans="1:13" s="11" customFormat="1" ht="15.75" thickBot="1">
      <c r="A71" s="87"/>
      <c r="B71" s="44" t="s">
        <v>32</v>
      </c>
      <c r="C71" s="45">
        <f>SUM(C63:C70)</f>
        <v>514703.69</v>
      </c>
      <c r="D71" s="45">
        <f>SUM(E71:M71)</f>
        <v>534712.2200000001</v>
      </c>
      <c r="E71" s="46">
        <v>459072.44000000006</v>
      </c>
      <c r="F71" s="46"/>
      <c r="G71" s="46"/>
      <c r="H71" s="46"/>
      <c r="I71" s="46"/>
      <c r="J71" s="46"/>
      <c r="K71" s="46"/>
      <c r="L71" s="47">
        <v>75639.78</v>
      </c>
      <c r="M71" s="48"/>
    </row>
    <row r="72" spans="1:13" ht="15.75" thickTop="1">
      <c r="A72" s="41" t="s">
        <v>35</v>
      </c>
      <c r="B72" s="15" t="s">
        <v>36</v>
      </c>
      <c r="C72" s="16" t="s">
        <v>3</v>
      </c>
      <c r="D72" s="17" t="s">
        <v>10</v>
      </c>
      <c r="E72" s="18" t="s">
        <v>28</v>
      </c>
      <c r="F72" s="18" t="s">
        <v>27</v>
      </c>
      <c r="G72" s="18" t="s">
        <v>43</v>
      </c>
      <c r="H72" s="18" t="s">
        <v>29</v>
      </c>
      <c r="I72" s="18" t="s">
        <v>5</v>
      </c>
      <c r="J72" s="18" t="s">
        <v>6</v>
      </c>
      <c r="K72" s="18" t="s">
        <v>30</v>
      </c>
      <c r="L72" s="20" t="s">
        <v>62</v>
      </c>
      <c r="M72" s="21" t="s">
        <v>23</v>
      </c>
    </row>
    <row r="73" spans="1:13" s="4" customFormat="1" ht="15">
      <c r="A73" s="124"/>
      <c r="B73" s="125" t="s">
        <v>42</v>
      </c>
      <c r="C73" s="127">
        <f>SUM(C74:C87)</f>
        <v>1701384.41</v>
      </c>
      <c r="D73" s="127"/>
      <c r="E73" s="137">
        <v>960563.52</v>
      </c>
      <c r="F73" s="137">
        <v>50000</v>
      </c>
      <c r="G73" s="137"/>
      <c r="H73" s="137"/>
      <c r="I73" s="137"/>
      <c r="J73" s="137"/>
      <c r="K73" s="137"/>
      <c r="L73" s="138">
        <v>163800</v>
      </c>
      <c r="M73" s="139"/>
    </row>
    <row r="74" spans="1:13" ht="15">
      <c r="A74" s="131" t="s">
        <v>53</v>
      </c>
      <c r="B74" s="24" t="s">
        <v>54</v>
      </c>
      <c r="C74" s="80">
        <v>622</v>
      </c>
      <c r="D74" s="127"/>
      <c r="E74" s="128"/>
      <c r="F74" s="128"/>
      <c r="G74" s="128"/>
      <c r="H74" s="128"/>
      <c r="I74" s="128"/>
      <c r="J74" s="128"/>
      <c r="K74" s="128"/>
      <c r="L74" s="128"/>
      <c r="M74" s="130"/>
    </row>
    <row r="75" spans="1:13" ht="15">
      <c r="A75" s="131" t="s">
        <v>55</v>
      </c>
      <c r="B75" s="24" t="s">
        <v>58</v>
      </c>
      <c r="C75" s="80">
        <v>1204</v>
      </c>
      <c r="D75" s="127"/>
      <c r="E75" s="128"/>
      <c r="F75" s="128"/>
      <c r="G75" s="128"/>
      <c r="H75" s="128"/>
      <c r="I75" s="128"/>
      <c r="J75" s="128"/>
      <c r="K75" s="128"/>
      <c r="L75" s="128"/>
      <c r="M75" s="130"/>
    </row>
    <row r="76" spans="1:13" ht="15">
      <c r="A76" s="131" t="s">
        <v>64</v>
      </c>
      <c r="B76" s="24" t="s">
        <v>65</v>
      </c>
      <c r="C76" s="80">
        <v>9930.31</v>
      </c>
      <c r="D76" s="127"/>
      <c r="E76" s="128"/>
      <c r="F76" s="128"/>
      <c r="G76" s="128"/>
      <c r="H76" s="128"/>
      <c r="I76" s="128"/>
      <c r="J76" s="128"/>
      <c r="K76" s="128"/>
      <c r="L76" s="128"/>
      <c r="M76" s="130"/>
    </row>
    <row r="77" spans="1:13" ht="15">
      <c r="A77" s="131" t="s">
        <v>66</v>
      </c>
      <c r="B77" s="24" t="s">
        <v>67</v>
      </c>
      <c r="C77" s="80">
        <v>252560.29</v>
      </c>
      <c r="D77" s="127"/>
      <c r="E77" s="128"/>
      <c r="F77" s="128"/>
      <c r="G77" s="128"/>
      <c r="H77" s="128"/>
      <c r="I77" s="128"/>
      <c r="J77" s="128"/>
      <c r="K77" s="128"/>
      <c r="L77" s="128"/>
      <c r="M77" s="130"/>
    </row>
    <row r="78" spans="1:13" ht="15">
      <c r="A78" s="131" t="s">
        <v>68</v>
      </c>
      <c r="B78" s="24" t="s">
        <v>69</v>
      </c>
      <c r="C78" s="80">
        <v>250</v>
      </c>
      <c r="D78" s="127"/>
      <c r="E78" s="128"/>
      <c r="F78" s="128"/>
      <c r="G78" s="128"/>
      <c r="H78" s="128"/>
      <c r="I78" s="128"/>
      <c r="J78" s="128"/>
      <c r="K78" s="128"/>
      <c r="L78" s="128"/>
      <c r="M78" s="130"/>
    </row>
    <row r="79" spans="1:13" ht="15">
      <c r="A79" s="131" t="s">
        <v>70</v>
      </c>
      <c r="B79" s="24" t="s">
        <v>71</v>
      </c>
      <c r="C79" s="80">
        <v>41725.35</v>
      </c>
      <c r="D79" s="127"/>
      <c r="E79" s="128"/>
      <c r="F79" s="128"/>
      <c r="G79" s="128"/>
      <c r="H79" s="128"/>
      <c r="I79" s="128"/>
      <c r="J79" s="128"/>
      <c r="K79" s="128"/>
      <c r="L79" s="128"/>
      <c r="M79" s="130"/>
    </row>
    <row r="80" spans="1:13" ht="15">
      <c r="A80" s="131" t="s">
        <v>72</v>
      </c>
      <c r="B80" s="24" t="s">
        <v>73</v>
      </c>
      <c r="C80" s="80">
        <v>70</v>
      </c>
      <c r="D80" s="127"/>
      <c r="E80" s="128"/>
      <c r="F80" s="128"/>
      <c r="G80" s="128"/>
      <c r="H80" s="128"/>
      <c r="I80" s="128"/>
      <c r="J80" s="128"/>
      <c r="K80" s="128"/>
      <c r="L80" s="128"/>
      <c r="M80" s="130"/>
    </row>
    <row r="81" spans="1:13" ht="15">
      <c r="A81" s="131" t="s">
        <v>56</v>
      </c>
      <c r="B81" s="24" t="s">
        <v>59</v>
      </c>
      <c r="C81" s="80">
        <v>30238.75</v>
      </c>
      <c r="D81" s="127"/>
      <c r="E81" s="128"/>
      <c r="F81" s="128"/>
      <c r="G81" s="128"/>
      <c r="H81" s="128"/>
      <c r="I81" s="128"/>
      <c r="J81" s="128"/>
      <c r="K81" s="128"/>
      <c r="L81" s="128"/>
      <c r="M81" s="130"/>
    </row>
    <row r="82" spans="1:13" ht="15">
      <c r="A82" s="131" t="s">
        <v>74</v>
      </c>
      <c r="B82" s="24" t="s">
        <v>75</v>
      </c>
      <c r="C82" s="80">
        <v>7671.25</v>
      </c>
      <c r="D82" s="127"/>
      <c r="E82" s="128"/>
      <c r="F82" s="128"/>
      <c r="G82" s="128"/>
      <c r="H82" s="128"/>
      <c r="I82" s="128"/>
      <c r="J82" s="128"/>
      <c r="K82" s="128"/>
      <c r="L82" s="128"/>
      <c r="M82" s="130"/>
    </row>
    <row r="83" spans="1:13" ht="15">
      <c r="A83" s="131">
        <v>3237</v>
      </c>
      <c r="B83" s="24" t="s">
        <v>12</v>
      </c>
      <c r="C83" s="80">
        <v>643392.64</v>
      </c>
      <c r="D83" s="127"/>
      <c r="E83" s="128"/>
      <c r="F83" s="128"/>
      <c r="G83" s="128"/>
      <c r="H83" s="128"/>
      <c r="I83" s="128"/>
      <c r="J83" s="128"/>
      <c r="K83" s="128"/>
      <c r="L83" s="128"/>
      <c r="M83" s="130"/>
    </row>
    <row r="84" spans="1:13" ht="15">
      <c r="A84" s="131" t="s">
        <v>57</v>
      </c>
      <c r="B84" s="24" t="s">
        <v>60</v>
      </c>
      <c r="C84" s="80">
        <v>322686.55</v>
      </c>
      <c r="D84" s="127"/>
      <c r="E84" s="128"/>
      <c r="F84" s="128"/>
      <c r="G84" s="128"/>
      <c r="H84" s="128"/>
      <c r="I84" s="128"/>
      <c r="J84" s="128"/>
      <c r="K84" s="128"/>
      <c r="L84" s="128"/>
      <c r="M84" s="130"/>
    </row>
    <row r="85" spans="1:13" ht="15">
      <c r="A85" s="131" t="s">
        <v>76</v>
      </c>
      <c r="B85" s="24" t="s">
        <v>77</v>
      </c>
      <c r="C85" s="80">
        <v>9000.14</v>
      </c>
      <c r="D85" s="127"/>
      <c r="E85" s="128"/>
      <c r="F85" s="128"/>
      <c r="G85" s="128"/>
      <c r="H85" s="128"/>
      <c r="I85" s="128"/>
      <c r="J85" s="128"/>
      <c r="K85" s="128"/>
      <c r="L85" s="128"/>
      <c r="M85" s="130"/>
    </row>
    <row r="86" spans="1:13" ht="15">
      <c r="A86" s="131" t="s">
        <v>78</v>
      </c>
      <c r="B86" s="24" t="s">
        <v>79</v>
      </c>
      <c r="C86" s="80">
        <v>314346.12</v>
      </c>
      <c r="D86" s="127"/>
      <c r="E86" s="128"/>
      <c r="F86" s="128"/>
      <c r="G86" s="128"/>
      <c r="H86" s="128"/>
      <c r="I86" s="128"/>
      <c r="J86" s="128"/>
      <c r="K86" s="128"/>
      <c r="L86" s="128"/>
      <c r="M86" s="130"/>
    </row>
    <row r="87" spans="1:13" ht="15">
      <c r="A87" s="131" t="s">
        <v>80</v>
      </c>
      <c r="B87" s="24" t="s">
        <v>81</v>
      </c>
      <c r="C87" s="80">
        <v>67687.01</v>
      </c>
      <c r="D87" s="127"/>
      <c r="E87" s="128"/>
      <c r="F87" s="128"/>
      <c r="G87" s="128"/>
      <c r="H87" s="128"/>
      <c r="I87" s="128"/>
      <c r="J87" s="128"/>
      <c r="K87" s="128"/>
      <c r="L87" s="128"/>
      <c r="M87" s="130"/>
    </row>
    <row r="88" spans="1:13" s="4" customFormat="1" ht="15">
      <c r="A88" s="124"/>
      <c r="B88" s="125" t="s">
        <v>15</v>
      </c>
      <c r="C88" s="127">
        <f>SUM(C89:C92)</f>
        <v>143689.74</v>
      </c>
      <c r="D88" s="127"/>
      <c r="E88" s="137">
        <v>427133.34</v>
      </c>
      <c r="F88" s="137"/>
      <c r="G88" s="137"/>
      <c r="H88" s="137"/>
      <c r="I88" s="137"/>
      <c r="J88" s="137"/>
      <c r="K88" s="137"/>
      <c r="L88" s="137"/>
      <c r="M88" s="139"/>
    </row>
    <row r="89" spans="1:13" ht="15">
      <c r="A89" s="131" t="s">
        <v>53</v>
      </c>
      <c r="B89" s="24" t="s">
        <v>54</v>
      </c>
      <c r="C89" s="80">
        <v>730</v>
      </c>
      <c r="D89" s="80"/>
      <c r="E89" s="128"/>
      <c r="F89" s="128"/>
      <c r="G89" s="128"/>
      <c r="H89" s="128"/>
      <c r="I89" s="128"/>
      <c r="J89" s="128"/>
      <c r="K89" s="128"/>
      <c r="L89" s="128"/>
      <c r="M89" s="130"/>
    </row>
    <row r="90" spans="1:13" ht="15">
      <c r="A90" s="131" t="s">
        <v>55</v>
      </c>
      <c r="B90" s="24" t="s">
        <v>58</v>
      </c>
      <c r="C90" s="80">
        <v>1446</v>
      </c>
      <c r="D90" s="80"/>
      <c r="E90" s="128"/>
      <c r="F90" s="128"/>
      <c r="G90" s="128"/>
      <c r="H90" s="128"/>
      <c r="I90" s="128"/>
      <c r="J90" s="128"/>
      <c r="K90" s="128"/>
      <c r="L90" s="128"/>
      <c r="M90" s="130"/>
    </row>
    <row r="91" spans="1:13" ht="15">
      <c r="A91" s="131">
        <v>3237</v>
      </c>
      <c r="B91" s="24" t="s">
        <v>12</v>
      </c>
      <c r="C91" s="80">
        <v>135888.74</v>
      </c>
      <c r="D91" s="80"/>
      <c r="E91" s="128"/>
      <c r="F91" s="128"/>
      <c r="G91" s="128"/>
      <c r="H91" s="128"/>
      <c r="I91" s="128"/>
      <c r="J91" s="128"/>
      <c r="K91" s="128"/>
      <c r="L91" s="128"/>
      <c r="M91" s="130"/>
    </row>
    <row r="92" spans="1:13" ht="15.75" thickBot="1">
      <c r="A92" s="140" t="s">
        <v>57</v>
      </c>
      <c r="B92" s="24" t="s">
        <v>60</v>
      </c>
      <c r="C92" s="141">
        <v>5625</v>
      </c>
      <c r="D92" s="141"/>
      <c r="E92" s="142"/>
      <c r="F92" s="142"/>
      <c r="G92" s="142"/>
      <c r="H92" s="142"/>
      <c r="I92" s="142"/>
      <c r="J92" s="142"/>
      <c r="K92" s="142"/>
      <c r="L92" s="142"/>
      <c r="M92" s="143"/>
    </row>
    <row r="93" spans="1:13" ht="16.5" thickBot="1" thickTop="1">
      <c r="A93" s="144"/>
      <c r="B93" s="145" t="s">
        <v>32</v>
      </c>
      <c r="C93" s="146">
        <f>C73+C88</f>
        <v>1845074.15</v>
      </c>
      <c r="D93" s="146">
        <f>SUM(E93:M93)</f>
        <v>1601496.86</v>
      </c>
      <c r="E93" s="147">
        <f>E73+E88</f>
        <v>1387696.86</v>
      </c>
      <c r="F93" s="147">
        <f>F73+F88</f>
        <v>50000</v>
      </c>
      <c r="G93" s="147"/>
      <c r="H93" s="147"/>
      <c r="I93" s="147"/>
      <c r="J93" s="147"/>
      <c r="K93" s="147"/>
      <c r="L93" s="147">
        <f>L73+L88</f>
        <v>163800</v>
      </c>
      <c r="M93" s="148"/>
    </row>
    <row r="94" spans="1:14" ht="15.75" thickTop="1">
      <c r="A94" s="153"/>
      <c r="B94" s="154" t="s">
        <v>41</v>
      </c>
      <c r="C94" s="155">
        <f>C3+C6+C18+C21+C44+C54+C57+C60+C71+C93</f>
        <v>5702349.220000001</v>
      </c>
      <c r="D94" s="156">
        <f>SUM(E94:M94)</f>
        <v>6144134.21</v>
      </c>
      <c r="E94" s="155">
        <f aca="true" t="shared" si="1" ref="E94:M94">E3+E6+E18+E21+E44+E54+E57+E60+E71+E93</f>
        <v>5399299.97</v>
      </c>
      <c r="F94" s="155">
        <f t="shared" si="1"/>
        <v>60000</v>
      </c>
      <c r="G94" s="155">
        <f t="shared" si="1"/>
        <v>26000</v>
      </c>
      <c r="H94" s="155">
        <f t="shared" si="1"/>
        <v>35310</v>
      </c>
      <c r="I94" s="155">
        <f t="shared" si="1"/>
        <v>15842.78</v>
      </c>
      <c r="J94" s="155">
        <f t="shared" si="1"/>
        <v>36976.42</v>
      </c>
      <c r="K94" s="155">
        <f t="shared" si="1"/>
        <v>0.26</v>
      </c>
      <c r="L94" s="155">
        <f t="shared" si="1"/>
        <v>387439.78</v>
      </c>
      <c r="M94" s="157">
        <f t="shared" si="1"/>
        <v>183265</v>
      </c>
      <c r="N94" s="12"/>
    </row>
  </sheetData>
  <sheetProtection/>
  <printOptions horizontalCentered="1"/>
  <pageMargins left="0.2" right="0.18" top="0.21" bottom="0.35433070866141736" header="0.31496062992125984" footer="0.31496062992125984"/>
  <pageSetup horizontalDpi="600" verticalDpi="600" orientation="landscape" paperSize="9" scale="52" r:id="rId2"/>
  <rowBreaks count="1" manualBreakCount="1">
    <brk id="44" max="12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Horvat_Ljiljana</dc:creator>
  <cp:keywords/>
  <dc:description/>
  <cp:lastModifiedBy>Perše Tatjana</cp:lastModifiedBy>
  <cp:lastPrinted>2021-02-04T15:01:15Z</cp:lastPrinted>
  <dcterms:created xsi:type="dcterms:W3CDTF">2017-01-28T13:24:35Z</dcterms:created>
  <dcterms:modified xsi:type="dcterms:W3CDTF">2021-09-09T07:56:38Z</dcterms:modified>
  <cp:category/>
  <cp:version/>
  <cp:contentType/>
  <cp:contentStatus/>
</cp:coreProperties>
</file>